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Лист1!$5:$9</definedName>
  </definedNames>
  <calcPr calcId="124519"/>
</workbook>
</file>

<file path=xl/calcChain.xml><?xml version="1.0" encoding="utf-8"?>
<calcChain xmlns="http://schemas.openxmlformats.org/spreadsheetml/2006/main">
  <c r="K59" i="1"/>
  <c r="J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H47"/>
  <c r="E47"/>
  <c r="E59" s="1"/>
  <c r="D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H16"/>
  <c r="I15"/>
  <c r="H15"/>
  <c r="I14"/>
  <c r="H14"/>
  <c r="I13"/>
  <c r="H13"/>
  <c r="I12"/>
  <c r="H12"/>
  <c r="I11"/>
  <c r="H11"/>
  <c r="I10"/>
  <c r="H10"/>
  <c r="I47" l="1"/>
  <c r="I59" s="1"/>
</calcChain>
</file>

<file path=xl/sharedStrings.xml><?xml version="1.0" encoding="utf-8"?>
<sst xmlns="http://schemas.openxmlformats.org/spreadsheetml/2006/main" count="164" uniqueCount="143">
  <si>
    <t xml:space="preserve">Расчетная таблица представленных охотпользователями заявок и проектируемых квот добычи охотничьих ресурсов </t>
  </si>
  <si>
    <t>БАРСУК</t>
  </si>
  <si>
    <t>сезон охоты 2018-2019</t>
  </si>
  <si>
    <t>№№</t>
  </si>
  <si>
    <t>Наименование охотниччьих хозяйств</t>
  </si>
  <si>
    <t>Наименование муниципального района</t>
  </si>
  <si>
    <t>Площадь категорий среды обитания согласно охотхозяйственного соглашения, тыс. га</t>
  </si>
  <si>
    <t>Численность по данным ОХР, особей</t>
  </si>
  <si>
    <t>Плотность населения зверей, особей на 1000 га</t>
  </si>
  <si>
    <t>Норматив допустимого изъятия, %</t>
  </si>
  <si>
    <t>Показатель минимальной численности охотничьих ресурсов</t>
  </si>
  <si>
    <t>Квота добычи расчетная</t>
  </si>
  <si>
    <t>Квота добычи по заявке охотпользователя</t>
  </si>
  <si>
    <t>Проектируемая квота добычи в УКАЗ Губернатора Ивановской области</t>
  </si>
  <si>
    <t>Всего, особей</t>
  </si>
  <si>
    <t>1</t>
  </si>
  <si>
    <t>ИРО ВОО-ОСОО (ОХ "Афанасьевское")</t>
  </si>
  <si>
    <t xml:space="preserve">Комсомольский, Фурмановский, Ивановский </t>
  </si>
  <si>
    <t>2</t>
  </si>
  <si>
    <t xml:space="preserve">ООО "Возрождение" (ОХ "Демидовское") </t>
  </si>
  <si>
    <t>Пестяковский</t>
  </si>
  <si>
    <t>3</t>
  </si>
  <si>
    <t>ООО "Гусли" (ОХ "Маркушинское")</t>
  </si>
  <si>
    <t>Ильинский, Комсомольский</t>
  </si>
  <si>
    <t>4</t>
  </si>
  <si>
    <t>ИРООГО ВФСО "Динамо" (ОХ "Порздневское")</t>
  </si>
  <si>
    <t>Лухский, Верхнеландеховский</t>
  </si>
  <si>
    <t>5.1</t>
  </si>
  <si>
    <t>ООО "ОРХ РИАТ" ОХС №1</t>
  </si>
  <si>
    <t xml:space="preserve"> Лежневский, Тейковский </t>
  </si>
  <si>
    <t>5.2</t>
  </si>
  <si>
    <t xml:space="preserve">ООО "ОРХ РИАТ" ОХС №19/20 </t>
  </si>
  <si>
    <t>5.3</t>
  </si>
  <si>
    <t>ООО "ОРХ РИАТ" ОХС №20/21</t>
  </si>
  <si>
    <t xml:space="preserve"> Лежневский, Савинский </t>
  </si>
  <si>
    <t>5.4</t>
  </si>
  <si>
    <t>ООО "ОРХ РИАТ" ОХС №34/22</t>
  </si>
  <si>
    <t xml:space="preserve">Тейковский </t>
  </si>
  <si>
    <t>6</t>
  </si>
  <si>
    <t>АНО "Клуб военачальников РФ"</t>
  </si>
  <si>
    <t xml:space="preserve">Савинский </t>
  </si>
  <si>
    <t>7</t>
  </si>
  <si>
    <t>ЗАО "Варяг"</t>
  </si>
  <si>
    <t>Гаврилово-Посадский</t>
  </si>
  <si>
    <t>8</t>
  </si>
  <si>
    <t>ООО "Волжская инвестиционная компания "ВИК"</t>
  </si>
  <si>
    <t xml:space="preserve"> Юрьевецкий </t>
  </si>
  <si>
    <t>9</t>
  </si>
  <si>
    <t>НПОиР "Славянка"</t>
  </si>
  <si>
    <t>Палехский</t>
  </si>
  <si>
    <t>10</t>
  </si>
  <si>
    <t xml:space="preserve">ООО "Орион" </t>
  </si>
  <si>
    <t xml:space="preserve">Приволжский </t>
  </si>
  <si>
    <t>11</t>
  </si>
  <si>
    <t xml:space="preserve">ООО "Волга" </t>
  </si>
  <si>
    <t>12</t>
  </si>
  <si>
    <t xml:space="preserve">ООО "Деревообработка" </t>
  </si>
  <si>
    <t>Южский</t>
  </si>
  <si>
    <t>13</t>
  </si>
  <si>
    <t>ООО "Извозчик"</t>
  </si>
  <si>
    <t>Ильинский</t>
  </si>
  <si>
    <t>14</t>
  </si>
  <si>
    <t xml:space="preserve">ООО "Март"  </t>
  </si>
  <si>
    <t>15</t>
  </si>
  <si>
    <t xml:space="preserve">ООО "Мирславское: Охота и рыбалка на Нерли"  </t>
  </si>
  <si>
    <t>16</t>
  </si>
  <si>
    <t xml:space="preserve">ООО "Охотничье хозяйство "Долматовское" </t>
  </si>
  <si>
    <t xml:space="preserve">Заволжский </t>
  </si>
  <si>
    <t>17</t>
  </si>
  <si>
    <t xml:space="preserve">ООО "Производственная компания "Прогрессивные технологии" </t>
  </si>
  <si>
    <t xml:space="preserve">Кинешемский </t>
  </si>
  <si>
    <t>18</t>
  </si>
  <si>
    <t xml:space="preserve">ООО "Простор + охота" </t>
  </si>
  <si>
    <t>Лежневский</t>
  </si>
  <si>
    <t>19</t>
  </si>
  <si>
    <t xml:space="preserve">ООО "Русиново" </t>
  </si>
  <si>
    <t>Заволжский</t>
  </si>
  <si>
    <t>20</t>
  </si>
  <si>
    <t xml:space="preserve">ООО "Южская звероферма"  </t>
  </si>
  <si>
    <t>21</t>
  </si>
  <si>
    <t>ОООиР Верхнеландеховского муниципального района</t>
  </si>
  <si>
    <t>Верхнеландеховский</t>
  </si>
  <si>
    <t>23</t>
  </si>
  <si>
    <t>ОООиР Заволжского муниципального района</t>
  </si>
  <si>
    <t>22</t>
  </si>
  <si>
    <t>ОООиР Ильинского муниципального района</t>
  </si>
  <si>
    <t>24</t>
  </si>
  <si>
    <t>ОООиР Комсомольского муниципального района</t>
  </si>
  <si>
    <t>Комсомольский</t>
  </si>
  <si>
    <t>25</t>
  </si>
  <si>
    <t>ОООиР Лежневского муниципального района</t>
  </si>
  <si>
    <t>26</t>
  </si>
  <si>
    <t>ОООиР Лухского муниципального района</t>
  </si>
  <si>
    <t>Лухский</t>
  </si>
  <si>
    <t>27</t>
  </si>
  <si>
    <t>ОООиР Пестяковского муниципального района</t>
  </si>
  <si>
    <t>28</t>
  </si>
  <si>
    <t>ОООиР Приволжского муниципального района</t>
  </si>
  <si>
    <t>29</t>
  </si>
  <si>
    <t>ОООиР Пучежского муниципального района</t>
  </si>
  <si>
    <t>Пучежский</t>
  </si>
  <si>
    <t>30</t>
  </si>
  <si>
    <t>ОООиР Савинского муниципального района</t>
  </si>
  <si>
    <t>31</t>
  </si>
  <si>
    <t>ОООиР Фурмановского муниципального района</t>
  </si>
  <si>
    <t>Фурмановский</t>
  </si>
  <si>
    <t>32</t>
  </si>
  <si>
    <t>ОООиР Южского муниципального района "Сокол"</t>
  </si>
  <si>
    <t>33</t>
  </si>
  <si>
    <t>ОООиР Юрьевецкого муниципального района</t>
  </si>
  <si>
    <t>Юрьевецкий</t>
  </si>
  <si>
    <t>34</t>
  </si>
  <si>
    <t>НП Иваново-Вознесенское ООиР</t>
  </si>
  <si>
    <t>35</t>
  </si>
  <si>
    <t xml:space="preserve">Ивановская областная общественная организация охотников и рыболовов </t>
  </si>
  <si>
    <t>35.1</t>
  </si>
  <si>
    <t>Охотничье хозяйство "Вичугское" ИООООиР</t>
  </si>
  <si>
    <t>Вичугский</t>
  </si>
  <si>
    <t>35.2</t>
  </si>
  <si>
    <t>Охотничье хозяйство "Гаврилово-Посадское" ИООООиР</t>
  </si>
  <si>
    <t>35.3</t>
  </si>
  <si>
    <t>Охотничье хозяйство "Гусевское" ИООООиР</t>
  </si>
  <si>
    <t>Ивановский</t>
  </si>
  <si>
    <t>35.4</t>
  </si>
  <si>
    <t>Охотничье хозяйство "Ивановское" ИООООиР</t>
  </si>
  <si>
    <t>35.5</t>
  </si>
  <si>
    <t>Охотничье хозяйство "Кинешемское" ИООООиР</t>
  </si>
  <si>
    <t>35.6</t>
  </si>
  <si>
    <t>Охотничье хозяйство "Стиберское" ИООООиР</t>
  </si>
  <si>
    <t>35.7</t>
  </si>
  <si>
    <t>Охотничье хозяйство "Палехское" ИООООиР</t>
  </si>
  <si>
    <t>35.8</t>
  </si>
  <si>
    <t>Охотничье хозяйство "Родниковское" ИООООиР</t>
  </si>
  <si>
    <t>Родниковский</t>
  </si>
  <si>
    <t>35.9</t>
  </si>
  <si>
    <t>Охотничье хозяйство "Тейковское" ИООООиР</t>
  </si>
  <si>
    <t>35.10</t>
  </si>
  <si>
    <t>Охотничье хозяйство "Шуйское" ИООООиР</t>
  </si>
  <si>
    <t>Шуйский</t>
  </si>
  <si>
    <t>36</t>
  </si>
  <si>
    <t>Общедоступные охотничьи угодья</t>
  </si>
  <si>
    <t>Итого по Субъекту РФ</t>
  </si>
  <si>
    <r>
      <t xml:space="preserve">Приложение </t>
    </r>
    <r>
      <rPr>
        <u/>
        <sz val="14"/>
        <color theme="1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</si>
</sst>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0" fillId="0" borderId="0" xfId="0" applyAlignment="1"/>
    <xf numFmtId="2" fontId="2" fillId="0" borderId="0" xfId="0" applyNumberFormat="1" applyFont="1" applyFill="1"/>
    <xf numFmtId="0" fontId="0" fillId="0" borderId="0" xfId="0" applyFill="1" applyBorder="1"/>
    <xf numFmtId="2" fontId="0" fillId="0" borderId="0" xfId="0" applyNumberFormat="1" applyBorder="1"/>
    <xf numFmtId="0" fontId="1" fillId="0" borderId="0" xfId="0" applyFont="1" applyBorder="1"/>
    <xf numFmtId="1" fontId="1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0" xfId="0" applyFill="1"/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0" fontId="19" fillId="0" borderId="0" xfId="0" applyFont="1"/>
    <xf numFmtId="2" fontId="0" fillId="0" borderId="0" xfId="0" applyNumberFormat="1"/>
    <xf numFmtId="0" fontId="1" fillId="0" borderId="0" xfId="0" applyFont="1"/>
    <xf numFmtId="1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1" fontId="7" fillId="0" borderId="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/>
    <xf numFmtId="0" fontId="1" fillId="0" borderId="8" xfId="0" applyFont="1" applyBorder="1" applyAlignment="1"/>
    <xf numFmtId="1" fontId="7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/>
    <xf numFmtId="0" fontId="1" fillId="0" borderId="9" xfId="0" applyFont="1" applyBorder="1" applyAlignment="1"/>
    <xf numFmtId="0" fontId="18" fillId="0" borderId="1" xfId="0" applyFont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/>
    </xf>
    <xf numFmtId="2" fontId="5" fillId="0" borderId="2" xfId="0" applyNumberFormat="1" applyFont="1" applyFill="1" applyBorder="1" applyAlignment="1">
      <alignment horizontal="center" vertical="center" textRotation="90" wrapText="1"/>
    </xf>
    <xf numFmtId="2" fontId="5" fillId="0" borderId="5" xfId="0" applyNumberFormat="1" applyFont="1" applyFill="1" applyBorder="1" applyAlignment="1">
      <alignment horizontal="center" vertical="center" textRotation="90" wrapText="1"/>
    </xf>
    <xf numFmtId="2" fontId="10" fillId="0" borderId="5" xfId="0" applyNumberFormat="1" applyFont="1" applyFill="1" applyBorder="1" applyAlignment="1">
      <alignment horizontal="center" vertical="center" textRotation="90"/>
    </xf>
    <xf numFmtId="2" fontId="10" fillId="0" borderId="9" xfId="0" applyNumberFormat="1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/>
    </xf>
    <xf numFmtId="0" fontId="9" fillId="0" borderId="9" xfId="0" applyFont="1" applyFill="1" applyBorder="1" applyAlignment="1">
      <alignment horizontal="center" vertical="center" textRotation="90"/>
    </xf>
    <xf numFmtId="1" fontId="5" fillId="0" borderId="2" xfId="0" applyNumberFormat="1" applyFont="1" applyFill="1" applyBorder="1" applyAlignment="1">
      <alignment horizontal="center" vertical="center" textRotation="90" wrapText="1"/>
    </xf>
    <xf numFmtId="1" fontId="5" fillId="0" borderId="5" xfId="0" applyNumberFormat="1" applyFont="1" applyFill="1" applyBorder="1" applyAlignment="1">
      <alignment horizontal="center" vertical="center" textRotation="90" wrapText="1"/>
    </xf>
    <xf numFmtId="1" fontId="11" fillId="0" borderId="5" xfId="0" applyNumberFormat="1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view="pageBreakPreview" topLeftCell="A26" zoomScale="60" workbookViewId="0">
      <selection activeCell="I47" sqref="I47"/>
    </sheetView>
  </sheetViews>
  <sheetFormatPr defaultRowHeight="15"/>
  <cols>
    <col min="1" max="1" width="6.5703125" customWidth="1"/>
    <col min="2" max="2" width="36.5703125" customWidth="1"/>
    <col min="3" max="3" width="23.7109375" customWidth="1"/>
    <col min="4" max="4" width="17.7109375" customWidth="1"/>
    <col min="5" max="5" width="13.28515625" style="21" customWidth="1"/>
    <col min="6" max="6" width="11.5703125" style="40" customWidth="1"/>
    <col min="7" max="7" width="11" customWidth="1"/>
    <col min="8" max="8" width="11.140625" style="21" customWidth="1"/>
    <col min="9" max="9" width="15" customWidth="1"/>
    <col min="10" max="10" width="17" style="41" customWidth="1"/>
    <col min="11" max="11" width="22.28515625" style="41" customWidth="1"/>
  </cols>
  <sheetData>
    <row r="1" spans="1:15" s="1" customFormat="1" ht="42.75" customHeight="1">
      <c r="B1" s="51" t="s">
        <v>0</v>
      </c>
      <c r="C1" s="51"/>
      <c r="D1" s="52"/>
      <c r="E1" s="52"/>
      <c r="F1" s="52"/>
      <c r="G1" s="52"/>
      <c r="H1" s="52"/>
      <c r="I1" s="53" t="s">
        <v>1</v>
      </c>
      <c r="J1" s="54"/>
      <c r="K1" s="2" t="s">
        <v>142</v>
      </c>
      <c r="L1" s="3"/>
      <c r="M1" s="3"/>
      <c r="N1" s="3"/>
      <c r="O1" s="3"/>
    </row>
    <row r="2" spans="1:15" s="1" customFormat="1" ht="20.25">
      <c r="C2" s="4" t="s">
        <v>2</v>
      </c>
      <c r="E2" s="5"/>
      <c r="F2" s="6"/>
      <c r="H2" s="4"/>
      <c r="J2" s="7"/>
      <c r="K2" s="7"/>
    </row>
    <row r="3" spans="1:15" s="1" customFormat="1" ht="8.25" customHeight="1">
      <c r="E3" s="5"/>
      <c r="F3" s="6"/>
      <c r="H3" s="5"/>
      <c r="J3" s="7"/>
      <c r="K3" s="7"/>
    </row>
    <row r="4" spans="1:15" s="1" customFormat="1" hidden="1">
      <c r="E4" s="5"/>
      <c r="F4" s="6"/>
      <c r="H4" s="5"/>
    </row>
    <row r="5" spans="1:15" s="1" customFormat="1" ht="30" customHeight="1">
      <c r="A5" s="55" t="s">
        <v>3</v>
      </c>
      <c r="B5" s="56" t="s">
        <v>4</v>
      </c>
      <c r="C5" s="58" t="s">
        <v>5</v>
      </c>
      <c r="D5" s="61" t="s">
        <v>6</v>
      </c>
      <c r="E5" s="64" t="s">
        <v>7</v>
      </c>
      <c r="F5" s="67" t="s">
        <v>8</v>
      </c>
      <c r="G5" s="71" t="s">
        <v>9</v>
      </c>
      <c r="H5" s="75" t="s">
        <v>10</v>
      </c>
      <c r="I5" s="42" t="s">
        <v>11</v>
      </c>
      <c r="J5" s="44" t="s">
        <v>12</v>
      </c>
      <c r="K5" s="47" t="s">
        <v>13</v>
      </c>
    </row>
    <row r="6" spans="1:15" ht="32.25" customHeight="1">
      <c r="A6" s="43"/>
      <c r="B6" s="57"/>
      <c r="C6" s="59"/>
      <c r="D6" s="62"/>
      <c r="E6" s="65"/>
      <c r="F6" s="68"/>
      <c r="G6" s="72"/>
      <c r="H6" s="76"/>
      <c r="I6" s="43"/>
      <c r="J6" s="45"/>
      <c r="K6" s="48"/>
    </row>
    <row r="7" spans="1:15" ht="24" customHeight="1">
      <c r="A7" s="43"/>
      <c r="B7" s="57"/>
      <c r="C7" s="59"/>
      <c r="D7" s="62"/>
      <c r="E7" s="65"/>
      <c r="F7" s="69"/>
      <c r="G7" s="73"/>
      <c r="H7" s="77"/>
      <c r="I7" s="43"/>
      <c r="J7" s="46"/>
      <c r="K7" s="49"/>
    </row>
    <row r="8" spans="1:15" ht="36" customHeight="1">
      <c r="A8" s="43"/>
      <c r="B8" s="57"/>
      <c r="C8" s="60"/>
      <c r="D8" s="63"/>
      <c r="E8" s="66"/>
      <c r="F8" s="70"/>
      <c r="G8" s="74"/>
      <c r="H8" s="77"/>
      <c r="I8" s="8" t="s">
        <v>14</v>
      </c>
      <c r="J8" s="8" t="s">
        <v>14</v>
      </c>
      <c r="K8" s="8" t="s">
        <v>14</v>
      </c>
    </row>
    <row r="9" spans="1:15">
      <c r="A9" s="9">
        <v>1</v>
      </c>
      <c r="B9" s="10">
        <v>2</v>
      </c>
      <c r="C9" s="9">
        <v>3</v>
      </c>
      <c r="D9" s="10">
        <v>4</v>
      </c>
      <c r="E9" s="9">
        <v>5</v>
      </c>
      <c r="F9" s="10">
        <v>6</v>
      </c>
      <c r="G9" s="9">
        <v>7</v>
      </c>
      <c r="H9" s="10">
        <v>8</v>
      </c>
      <c r="I9" s="9">
        <v>9</v>
      </c>
      <c r="J9" s="10">
        <v>10</v>
      </c>
      <c r="K9" s="10">
        <v>12</v>
      </c>
    </row>
    <row r="10" spans="1:15" s="21" customFormat="1" ht="50.25" customHeight="1">
      <c r="A10" s="11" t="s">
        <v>15</v>
      </c>
      <c r="B10" s="12" t="s">
        <v>16</v>
      </c>
      <c r="C10" s="12" t="s">
        <v>17</v>
      </c>
      <c r="D10" s="13">
        <v>20</v>
      </c>
      <c r="E10" s="14">
        <v>21</v>
      </c>
      <c r="F10" s="15"/>
      <c r="G10" s="14">
        <v>10</v>
      </c>
      <c r="H10" s="16">
        <f t="shared" ref="H10:H41" si="0">ROUNDUP(PRODUCT(1,100/G10),0)</f>
        <v>10</v>
      </c>
      <c r="I10" s="17">
        <f t="shared" ref="I10:I15" si="1">ROUNDDOWN(PRODUCT(E10,G10,1/100),0)</f>
        <v>2</v>
      </c>
      <c r="J10" s="18">
        <v>1</v>
      </c>
      <c r="K10" s="19">
        <v>1</v>
      </c>
      <c r="L10" s="20"/>
    </row>
    <row r="11" spans="1:15" ht="45.75" customHeight="1">
      <c r="A11" s="22" t="s">
        <v>18</v>
      </c>
      <c r="B11" s="23" t="s">
        <v>19</v>
      </c>
      <c r="C11" s="23" t="s">
        <v>20</v>
      </c>
      <c r="D11" s="24">
        <v>9.6999998092651367</v>
      </c>
      <c r="E11" s="14">
        <v>10</v>
      </c>
      <c r="F11" s="25"/>
      <c r="G11" s="26">
        <v>10</v>
      </c>
      <c r="H11" s="16">
        <f t="shared" si="0"/>
        <v>10</v>
      </c>
      <c r="I11" s="17">
        <f t="shared" si="1"/>
        <v>1</v>
      </c>
      <c r="J11" s="18">
        <v>1</v>
      </c>
      <c r="K11" s="27">
        <v>1</v>
      </c>
      <c r="L11" s="28"/>
    </row>
    <row r="12" spans="1:15" s="21" customFormat="1" ht="36" customHeight="1">
      <c r="A12" s="11" t="s">
        <v>21</v>
      </c>
      <c r="B12" s="12" t="s">
        <v>22</v>
      </c>
      <c r="C12" s="12" t="s">
        <v>23</v>
      </c>
      <c r="D12" s="13">
        <v>37</v>
      </c>
      <c r="E12" s="14">
        <v>14</v>
      </c>
      <c r="F12" s="15"/>
      <c r="G12" s="14">
        <v>10</v>
      </c>
      <c r="H12" s="16">
        <f t="shared" si="0"/>
        <v>10</v>
      </c>
      <c r="I12" s="17">
        <f t="shared" si="1"/>
        <v>1</v>
      </c>
      <c r="J12" s="18"/>
      <c r="K12" s="19"/>
      <c r="L12" s="20"/>
    </row>
    <row r="13" spans="1:15" ht="45.75" customHeight="1">
      <c r="A13" s="22" t="s">
        <v>24</v>
      </c>
      <c r="B13" s="12" t="s">
        <v>25</v>
      </c>
      <c r="C13" s="23" t="s">
        <v>26</v>
      </c>
      <c r="D13" s="24">
        <v>42.599998474121094</v>
      </c>
      <c r="E13" s="14">
        <v>17</v>
      </c>
      <c r="F13" s="25"/>
      <c r="G13" s="26">
        <v>10</v>
      </c>
      <c r="H13" s="16">
        <f t="shared" si="0"/>
        <v>10</v>
      </c>
      <c r="I13" s="17">
        <f t="shared" si="1"/>
        <v>1</v>
      </c>
      <c r="J13" s="18">
        <v>1</v>
      </c>
      <c r="K13" s="27">
        <v>1</v>
      </c>
      <c r="L13" s="28"/>
    </row>
    <row r="14" spans="1:15" ht="31.5" customHeight="1">
      <c r="A14" s="22" t="s">
        <v>27</v>
      </c>
      <c r="B14" s="12" t="s">
        <v>28</v>
      </c>
      <c r="C14" s="23" t="s">
        <v>29</v>
      </c>
      <c r="D14" s="24">
        <v>16.409799575805664</v>
      </c>
      <c r="E14" s="14">
        <v>6</v>
      </c>
      <c r="F14" s="25"/>
      <c r="G14" s="26">
        <v>10</v>
      </c>
      <c r="H14" s="16">
        <f t="shared" si="0"/>
        <v>10</v>
      </c>
      <c r="I14" s="17">
        <f t="shared" si="1"/>
        <v>0</v>
      </c>
      <c r="J14" s="29"/>
      <c r="K14" s="27"/>
      <c r="L14" s="28"/>
    </row>
    <row r="15" spans="1:15" ht="31.5" customHeight="1">
      <c r="A15" s="22" t="s">
        <v>30</v>
      </c>
      <c r="B15" s="23" t="s">
        <v>31</v>
      </c>
      <c r="C15" s="23" t="s">
        <v>29</v>
      </c>
      <c r="D15" s="24">
        <v>4.4219999313354492</v>
      </c>
      <c r="E15" s="14">
        <v>0</v>
      </c>
      <c r="F15" s="25"/>
      <c r="G15" s="26">
        <v>10</v>
      </c>
      <c r="H15" s="16">
        <f t="shared" si="0"/>
        <v>10</v>
      </c>
      <c r="I15" s="17">
        <f t="shared" si="1"/>
        <v>0</v>
      </c>
      <c r="J15" s="30"/>
      <c r="K15" s="31"/>
      <c r="L15" s="28"/>
    </row>
    <row r="16" spans="1:15" ht="31.5" customHeight="1">
      <c r="A16" s="22" t="s">
        <v>32</v>
      </c>
      <c r="B16" s="23" t="s">
        <v>33</v>
      </c>
      <c r="C16" s="23" t="s">
        <v>34</v>
      </c>
      <c r="D16" s="24">
        <v>17.472000122070313</v>
      </c>
      <c r="E16" s="14">
        <v>10</v>
      </c>
      <c r="F16" s="25"/>
      <c r="G16" s="26">
        <v>10</v>
      </c>
      <c r="H16" s="16">
        <f t="shared" si="0"/>
        <v>10</v>
      </c>
      <c r="I16" s="17">
        <v>0</v>
      </c>
      <c r="J16" s="29"/>
      <c r="K16" s="27"/>
      <c r="L16" s="28"/>
    </row>
    <row r="17" spans="1:12" ht="30" customHeight="1">
      <c r="A17" s="22" t="s">
        <v>35</v>
      </c>
      <c r="B17" s="23" t="s">
        <v>36</v>
      </c>
      <c r="C17" s="23" t="s">
        <v>37</v>
      </c>
      <c r="D17" s="24">
        <v>3.6479997634887695</v>
      </c>
      <c r="E17" s="14">
        <v>5</v>
      </c>
      <c r="F17" s="25"/>
      <c r="G17" s="26">
        <v>10</v>
      </c>
      <c r="H17" s="16">
        <f t="shared" si="0"/>
        <v>10</v>
      </c>
      <c r="I17" s="17">
        <f t="shared" ref="I17:I41" si="2">ROUNDDOWN(PRODUCT(E17,G17,1/100),0)</f>
        <v>0</v>
      </c>
      <c r="J17" s="29"/>
      <c r="K17" s="27"/>
      <c r="L17" s="28"/>
    </row>
    <row r="18" spans="1:12" s="21" customFormat="1" ht="30" customHeight="1">
      <c r="A18" s="11" t="s">
        <v>38</v>
      </c>
      <c r="B18" s="12" t="s">
        <v>39</v>
      </c>
      <c r="C18" s="12" t="s">
        <v>40</v>
      </c>
      <c r="D18" s="13">
        <v>7.935999870300293</v>
      </c>
      <c r="E18" s="14">
        <v>3</v>
      </c>
      <c r="F18" s="15"/>
      <c r="G18" s="14">
        <v>10</v>
      </c>
      <c r="H18" s="16">
        <f t="shared" si="0"/>
        <v>10</v>
      </c>
      <c r="I18" s="17">
        <f t="shared" si="2"/>
        <v>0</v>
      </c>
      <c r="J18" s="18"/>
      <c r="K18" s="19"/>
      <c r="L18" s="20"/>
    </row>
    <row r="19" spans="1:12" ht="30" customHeight="1">
      <c r="A19" s="22" t="s">
        <v>41</v>
      </c>
      <c r="B19" s="23" t="s">
        <v>42</v>
      </c>
      <c r="C19" s="23" t="s">
        <v>43</v>
      </c>
      <c r="D19" s="24">
        <v>3.8969999999999998</v>
      </c>
      <c r="E19" s="14"/>
      <c r="F19" s="25"/>
      <c r="G19" s="26">
        <v>10</v>
      </c>
      <c r="H19" s="16">
        <f t="shared" si="0"/>
        <v>10</v>
      </c>
      <c r="I19" s="17">
        <f t="shared" si="2"/>
        <v>0</v>
      </c>
      <c r="J19" s="30"/>
      <c r="K19" s="31"/>
      <c r="L19" s="28"/>
    </row>
    <row r="20" spans="1:12" s="21" customFormat="1" ht="40.5" customHeight="1">
      <c r="A20" s="11" t="s">
        <v>44</v>
      </c>
      <c r="B20" s="12" t="s">
        <v>45</v>
      </c>
      <c r="C20" s="12" t="s">
        <v>46</v>
      </c>
      <c r="D20" s="13">
        <v>17.232000350952148</v>
      </c>
      <c r="E20" s="14"/>
      <c r="F20" s="15"/>
      <c r="G20" s="14">
        <v>10</v>
      </c>
      <c r="H20" s="16">
        <f t="shared" si="0"/>
        <v>10</v>
      </c>
      <c r="I20" s="17">
        <f t="shared" si="2"/>
        <v>0</v>
      </c>
      <c r="J20" s="32"/>
      <c r="K20" s="33"/>
      <c r="L20" s="20"/>
    </row>
    <row r="21" spans="1:12" ht="29.25" customHeight="1">
      <c r="A21" s="22" t="s">
        <v>47</v>
      </c>
      <c r="B21" s="23" t="s">
        <v>48</v>
      </c>
      <c r="C21" s="23" t="s">
        <v>49</v>
      </c>
      <c r="D21" s="24">
        <v>9.8125</v>
      </c>
      <c r="E21" s="14">
        <v>5</v>
      </c>
      <c r="F21" s="25"/>
      <c r="G21" s="26">
        <v>10</v>
      </c>
      <c r="H21" s="16">
        <f t="shared" si="0"/>
        <v>10</v>
      </c>
      <c r="I21" s="17">
        <f t="shared" si="2"/>
        <v>0</v>
      </c>
      <c r="J21" s="18"/>
      <c r="K21" s="27"/>
      <c r="L21" s="28"/>
    </row>
    <row r="22" spans="1:12" ht="29.25" customHeight="1">
      <c r="A22" s="11" t="s">
        <v>50</v>
      </c>
      <c r="B22" s="23" t="s">
        <v>51</v>
      </c>
      <c r="C22" s="23" t="s">
        <v>52</v>
      </c>
      <c r="D22" s="24">
        <v>4.108489990234375</v>
      </c>
      <c r="E22" s="14">
        <v>4</v>
      </c>
      <c r="F22" s="25"/>
      <c r="G22" s="26">
        <v>10</v>
      </c>
      <c r="H22" s="16">
        <f t="shared" si="0"/>
        <v>10</v>
      </c>
      <c r="I22" s="17">
        <f t="shared" si="2"/>
        <v>0</v>
      </c>
      <c r="J22" s="29"/>
      <c r="K22" s="27"/>
      <c r="L22" s="28"/>
    </row>
    <row r="23" spans="1:12" ht="29.25" customHeight="1">
      <c r="A23" s="22" t="s">
        <v>53</v>
      </c>
      <c r="B23" s="23" t="s">
        <v>54</v>
      </c>
      <c r="C23" s="23" t="s">
        <v>52</v>
      </c>
      <c r="D23" s="24">
        <v>13.459400177001953</v>
      </c>
      <c r="E23" s="14">
        <v>3</v>
      </c>
      <c r="F23" s="25"/>
      <c r="G23" s="26">
        <v>10</v>
      </c>
      <c r="H23" s="16">
        <f t="shared" si="0"/>
        <v>10</v>
      </c>
      <c r="I23" s="17">
        <f t="shared" si="2"/>
        <v>0</v>
      </c>
      <c r="J23" s="29"/>
      <c r="K23" s="27"/>
      <c r="L23" s="28"/>
    </row>
    <row r="24" spans="1:12" s="21" customFormat="1" ht="29.25" customHeight="1">
      <c r="A24" s="11" t="s">
        <v>55</v>
      </c>
      <c r="B24" s="12" t="s">
        <v>56</v>
      </c>
      <c r="C24" s="12" t="s">
        <v>57</v>
      </c>
      <c r="D24" s="13">
        <v>25.375999450683594</v>
      </c>
      <c r="E24" s="14"/>
      <c r="F24" s="15"/>
      <c r="G24" s="14">
        <v>10</v>
      </c>
      <c r="H24" s="16">
        <f t="shared" si="0"/>
        <v>10</v>
      </c>
      <c r="I24" s="17">
        <f t="shared" si="2"/>
        <v>0</v>
      </c>
      <c r="J24" s="32"/>
      <c r="K24" s="33"/>
      <c r="L24" s="20"/>
    </row>
    <row r="25" spans="1:12" ht="29.25" customHeight="1">
      <c r="A25" s="22" t="s">
        <v>58</v>
      </c>
      <c r="B25" s="23" t="s">
        <v>59</v>
      </c>
      <c r="C25" s="23" t="s">
        <v>60</v>
      </c>
      <c r="D25" s="24">
        <v>17.840301513671875</v>
      </c>
      <c r="E25" s="14"/>
      <c r="F25" s="25"/>
      <c r="G25" s="26">
        <v>10</v>
      </c>
      <c r="H25" s="16">
        <f t="shared" si="0"/>
        <v>10</v>
      </c>
      <c r="I25" s="17">
        <f t="shared" si="2"/>
        <v>0</v>
      </c>
      <c r="J25" s="32"/>
      <c r="K25" s="31"/>
      <c r="L25" s="28"/>
    </row>
    <row r="26" spans="1:12" s="21" customFormat="1" ht="29.25" customHeight="1">
      <c r="A26" s="11" t="s">
        <v>61</v>
      </c>
      <c r="B26" s="12" t="s">
        <v>62</v>
      </c>
      <c r="C26" s="12" t="s">
        <v>57</v>
      </c>
      <c r="D26" s="13">
        <v>11.767000198364258</v>
      </c>
      <c r="E26" s="14"/>
      <c r="F26" s="15"/>
      <c r="G26" s="14">
        <v>10</v>
      </c>
      <c r="H26" s="16">
        <f t="shared" si="0"/>
        <v>10</v>
      </c>
      <c r="I26" s="17">
        <f t="shared" si="2"/>
        <v>0</v>
      </c>
      <c r="J26" s="32"/>
      <c r="K26" s="33"/>
      <c r="L26" s="20"/>
    </row>
    <row r="27" spans="1:12" ht="39" customHeight="1">
      <c r="A27" s="22" t="s">
        <v>63</v>
      </c>
      <c r="B27" s="23" t="s">
        <v>64</v>
      </c>
      <c r="C27" s="23" t="s">
        <v>43</v>
      </c>
      <c r="D27" s="24">
        <v>11.080499649047852</v>
      </c>
      <c r="E27" s="14">
        <v>12</v>
      </c>
      <c r="F27" s="25"/>
      <c r="G27" s="26">
        <v>10</v>
      </c>
      <c r="H27" s="16">
        <f t="shared" si="0"/>
        <v>10</v>
      </c>
      <c r="I27" s="17">
        <f t="shared" si="2"/>
        <v>1</v>
      </c>
      <c r="J27" s="29"/>
      <c r="K27" s="27"/>
      <c r="L27" s="28"/>
    </row>
    <row r="28" spans="1:12" s="21" customFormat="1" ht="39" customHeight="1">
      <c r="A28" s="11" t="s">
        <v>65</v>
      </c>
      <c r="B28" s="12" t="s">
        <v>66</v>
      </c>
      <c r="C28" s="12" t="s">
        <v>67</v>
      </c>
      <c r="D28" s="13">
        <v>24.735000610351563</v>
      </c>
      <c r="E28" s="14">
        <v>12</v>
      </c>
      <c r="F28" s="15"/>
      <c r="G28" s="14">
        <v>10</v>
      </c>
      <c r="H28" s="16">
        <f t="shared" si="0"/>
        <v>10</v>
      </c>
      <c r="I28" s="17">
        <f>ROUNDDOWN(PRODUCT(E28,G28,1/100),0)</f>
        <v>1</v>
      </c>
      <c r="J28" s="18">
        <v>1</v>
      </c>
      <c r="K28" s="19">
        <v>1</v>
      </c>
      <c r="L28" s="20"/>
    </row>
    <row r="29" spans="1:12" ht="39" customHeight="1">
      <c r="A29" s="22" t="s">
        <v>68</v>
      </c>
      <c r="B29" s="23" t="s">
        <v>69</v>
      </c>
      <c r="C29" s="23" t="s">
        <v>70</v>
      </c>
      <c r="D29" s="24">
        <v>11.611000061035156</v>
      </c>
      <c r="E29" s="14">
        <v>3</v>
      </c>
      <c r="F29" s="25"/>
      <c r="G29" s="26">
        <v>10</v>
      </c>
      <c r="H29" s="16">
        <f t="shared" si="0"/>
        <v>10</v>
      </c>
      <c r="I29" s="17">
        <f>ROUNDDOWN(PRODUCT(E29,G29,1/100),0)</f>
        <v>0</v>
      </c>
      <c r="J29" s="29"/>
      <c r="K29" s="27"/>
      <c r="L29" s="28"/>
    </row>
    <row r="30" spans="1:12" ht="27.75" customHeight="1">
      <c r="A30" s="11" t="s">
        <v>71</v>
      </c>
      <c r="B30" s="23" t="s">
        <v>72</v>
      </c>
      <c r="C30" s="23" t="s">
        <v>73</v>
      </c>
      <c r="D30" s="24">
        <v>12.076000213623047</v>
      </c>
      <c r="E30" s="14">
        <v>0</v>
      </c>
      <c r="F30" s="25"/>
      <c r="G30" s="26">
        <v>10</v>
      </c>
      <c r="H30" s="16">
        <f t="shared" si="0"/>
        <v>10</v>
      </c>
      <c r="I30" s="17">
        <f>ROUNDDOWN(PRODUCT(E30,G30,1/100),0)</f>
        <v>0</v>
      </c>
      <c r="J30" s="30"/>
      <c r="K30" s="31"/>
      <c r="L30" s="28"/>
    </row>
    <row r="31" spans="1:12" ht="27.75" customHeight="1">
      <c r="A31" s="22" t="s">
        <v>74</v>
      </c>
      <c r="B31" s="23" t="s">
        <v>75</v>
      </c>
      <c r="C31" s="23" t="s">
        <v>76</v>
      </c>
      <c r="D31" s="24">
        <v>5.2630000114440918</v>
      </c>
      <c r="E31" s="14">
        <v>19</v>
      </c>
      <c r="F31" s="25"/>
      <c r="G31" s="26">
        <v>10</v>
      </c>
      <c r="H31" s="16">
        <f t="shared" si="0"/>
        <v>10</v>
      </c>
      <c r="I31" s="17">
        <f>ROUNDDOWN(PRODUCT(E31,G31,1/100),0)</f>
        <v>1</v>
      </c>
      <c r="J31" s="18">
        <v>1</v>
      </c>
      <c r="K31" s="27">
        <v>1</v>
      </c>
      <c r="L31" s="28"/>
    </row>
    <row r="32" spans="1:12" ht="27.75" customHeight="1">
      <c r="A32" s="11" t="s">
        <v>77</v>
      </c>
      <c r="B32" s="23" t="s">
        <v>78</v>
      </c>
      <c r="C32" s="12" t="s">
        <v>57</v>
      </c>
      <c r="D32" s="24">
        <v>21.366001129150391</v>
      </c>
      <c r="E32" s="14">
        <v>10</v>
      </c>
      <c r="F32" s="25"/>
      <c r="G32" s="26">
        <v>10</v>
      </c>
      <c r="H32" s="16">
        <f t="shared" si="0"/>
        <v>10</v>
      </c>
      <c r="I32" s="17">
        <v>0</v>
      </c>
      <c r="J32" s="18"/>
      <c r="K32" s="27"/>
      <c r="L32" s="28"/>
    </row>
    <row r="33" spans="1:12" s="21" customFormat="1" ht="37.5" customHeight="1">
      <c r="A33" s="22" t="s">
        <v>79</v>
      </c>
      <c r="B33" s="12" t="s">
        <v>80</v>
      </c>
      <c r="C33" s="12" t="s">
        <v>81</v>
      </c>
      <c r="D33" s="13">
        <v>37.362598419189453</v>
      </c>
      <c r="E33" s="14">
        <v>0</v>
      </c>
      <c r="F33" s="15"/>
      <c r="G33" s="14">
        <v>10</v>
      </c>
      <c r="H33" s="16">
        <f t="shared" si="0"/>
        <v>10</v>
      </c>
      <c r="I33" s="17">
        <f>ROUNDDOWN(PRODUCT(E33,G33,1/100),0)</f>
        <v>0</v>
      </c>
      <c r="J33" s="32"/>
      <c r="K33" s="33"/>
      <c r="L33" s="20"/>
    </row>
    <row r="34" spans="1:12" ht="37.5" customHeight="1">
      <c r="A34" s="22" t="s">
        <v>82</v>
      </c>
      <c r="B34" s="23" t="s">
        <v>83</v>
      </c>
      <c r="C34" s="23" t="s">
        <v>76</v>
      </c>
      <c r="D34" s="24">
        <v>49.816001892089844</v>
      </c>
      <c r="E34" s="14">
        <v>9</v>
      </c>
      <c r="F34" s="25"/>
      <c r="G34" s="26">
        <v>10</v>
      </c>
      <c r="H34" s="16">
        <f t="shared" si="0"/>
        <v>10</v>
      </c>
      <c r="I34" s="17">
        <f>ROUNDDOWN(PRODUCT(E34,G34,1/100),0)</f>
        <v>0</v>
      </c>
      <c r="J34" s="18"/>
      <c r="K34" s="27"/>
      <c r="L34" s="28"/>
    </row>
    <row r="35" spans="1:12" s="21" customFormat="1" ht="37.5" customHeight="1">
      <c r="A35" s="11" t="s">
        <v>84</v>
      </c>
      <c r="B35" s="12" t="s">
        <v>85</v>
      </c>
      <c r="C35" s="12" t="s">
        <v>60</v>
      </c>
      <c r="D35" s="13">
        <v>61.295799255371094</v>
      </c>
      <c r="E35" s="14">
        <v>24</v>
      </c>
      <c r="F35" s="15"/>
      <c r="G35" s="14">
        <v>10</v>
      </c>
      <c r="H35" s="16">
        <f t="shared" si="0"/>
        <v>10</v>
      </c>
      <c r="I35" s="17">
        <f>ROUNDDOWN(PRODUCT(E35,G35,1/100),0)</f>
        <v>2</v>
      </c>
      <c r="J35" s="18">
        <v>2</v>
      </c>
      <c r="K35" s="19">
        <v>2</v>
      </c>
      <c r="L35" s="20"/>
    </row>
    <row r="36" spans="1:12" ht="37.5" customHeight="1">
      <c r="A36" s="11" t="s">
        <v>86</v>
      </c>
      <c r="B36" s="23" t="s">
        <v>87</v>
      </c>
      <c r="C36" s="23" t="s">
        <v>88</v>
      </c>
      <c r="D36" s="24">
        <v>23.972299575805664</v>
      </c>
      <c r="E36" s="14">
        <v>18</v>
      </c>
      <c r="F36" s="25"/>
      <c r="G36" s="26">
        <v>10</v>
      </c>
      <c r="H36" s="16">
        <f t="shared" si="0"/>
        <v>10</v>
      </c>
      <c r="I36" s="17">
        <f>ROUNDDOWN(PRODUCT(E36,G36,1/100),0)</f>
        <v>1</v>
      </c>
      <c r="J36" s="29"/>
      <c r="K36" s="27"/>
      <c r="L36" s="28"/>
    </row>
    <row r="37" spans="1:12" ht="37.5" customHeight="1">
      <c r="A37" s="22" t="s">
        <v>89</v>
      </c>
      <c r="B37" s="23" t="s">
        <v>90</v>
      </c>
      <c r="C37" s="23" t="s">
        <v>73</v>
      </c>
      <c r="D37" s="24">
        <v>31.535999298095703</v>
      </c>
      <c r="E37" s="14">
        <v>0</v>
      </c>
      <c r="F37" s="25"/>
      <c r="G37" s="26">
        <v>10</v>
      </c>
      <c r="H37" s="16">
        <f t="shared" si="0"/>
        <v>10</v>
      </c>
      <c r="I37" s="17">
        <f t="shared" si="2"/>
        <v>0</v>
      </c>
      <c r="J37" s="30"/>
      <c r="K37" s="31"/>
      <c r="L37" s="28"/>
    </row>
    <row r="38" spans="1:12" ht="37.5" customHeight="1">
      <c r="A38" s="11" t="s">
        <v>91</v>
      </c>
      <c r="B38" s="23" t="s">
        <v>92</v>
      </c>
      <c r="C38" s="23" t="s">
        <v>93</v>
      </c>
      <c r="D38" s="24">
        <v>38.971000671386719</v>
      </c>
      <c r="E38" s="14">
        <v>17</v>
      </c>
      <c r="F38" s="25"/>
      <c r="G38" s="26">
        <v>10</v>
      </c>
      <c r="H38" s="16">
        <f>ROUNDUP(PRODUCT(1,100/G38),0)</f>
        <v>10</v>
      </c>
      <c r="I38" s="17">
        <f>ROUNDDOWN(PRODUCT(E38,G38,1/100),0)</f>
        <v>1</v>
      </c>
      <c r="J38" s="18">
        <v>1</v>
      </c>
      <c r="K38" s="19">
        <v>1</v>
      </c>
      <c r="L38" s="28"/>
    </row>
    <row r="39" spans="1:12" ht="37.5" customHeight="1">
      <c r="A39" s="22" t="s">
        <v>94</v>
      </c>
      <c r="B39" s="23" t="s">
        <v>95</v>
      </c>
      <c r="C39" s="23" t="s">
        <v>20</v>
      </c>
      <c r="D39" s="24">
        <v>59.787101745605469</v>
      </c>
      <c r="E39" s="14">
        <v>32</v>
      </c>
      <c r="F39" s="25"/>
      <c r="G39" s="26">
        <v>10</v>
      </c>
      <c r="H39" s="16">
        <f>ROUNDUP(PRODUCT(1,100/G39),0)</f>
        <v>10</v>
      </c>
      <c r="I39" s="17">
        <f>ROUNDDOWN(PRODUCT(E39,G39,1/100),0)</f>
        <v>3</v>
      </c>
      <c r="J39" s="29"/>
      <c r="K39" s="27"/>
      <c r="L39" s="28"/>
    </row>
    <row r="40" spans="1:12" s="21" customFormat="1" ht="37.5" customHeight="1">
      <c r="A40" s="11" t="s">
        <v>96</v>
      </c>
      <c r="B40" s="12" t="s">
        <v>97</v>
      </c>
      <c r="C40" s="12" t="s">
        <v>52</v>
      </c>
      <c r="D40" s="13">
        <v>28.702499389648437</v>
      </c>
      <c r="E40" s="14"/>
      <c r="F40" s="15"/>
      <c r="G40" s="14">
        <v>10</v>
      </c>
      <c r="H40" s="16">
        <f t="shared" si="0"/>
        <v>10</v>
      </c>
      <c r="I40" s="17">
        <f t="shared" si="2"/>
        <v>0</v>
      </c>
      <c r="J40" s="32"/>
      <c r="K40" s="33"/>
      <c r="L40" s="20"/>
    </row>
    <row r="41" spans="1:12" ht="37.5" customHeight="1">
      <c r="A41" s="22" t="s">
        <v>98</v>
      </c>
      <c r="B41" s="23" t="s">
        <v>99</v>
      </c>
      <c r="C41" s="23" t="s">
        <v>100</v>
      </c>
      <c r="D41" s="24">
        <v>27.694999694824219</v>
      </c>
      <c r="E41" s="14"/>
      <c r="F41" s="25"/>
      <c r="G41" s="26">
        <v>10</v>
      </c>
      <c r="H41" s="16">
        <f t="shared" si="0"/>
        <v>10</v>
      </c>
      <c r="I41" s="17">
        <f t="shared" si="2"/>
        <v>0</v>
      </c>
      <c r="J41" s="30"/>
      <c r="K41" s="31"/>
      <c r="L41" s="28"/>
    </row>
    <row r="42" spans="1:12" s="21" customFormat="1" ht="37.5" customHeight="1">
      <c r="A42" s="11" t="s">
        <v>101</v>
      </c>
      <c r="B42" s="12" t="s">
        <v>102</v>
      </c>
      <c r="C42" s="12" t="s">
        <v>40</v>
      </c>
      <c r="D42" s="13">
        <v>41.274002075195313</v>
      </c>
      <c r="E42" s="14"/>
      <c r="F42" s="15"/>
      <c r="G42" s="14">
        <v>10</v>
      </c>
      <c r="H42" s="16">
        <f>ROUNDUP(PRODUCT(1,100/G42),0)</f>
        <v>10</v>
      </c>
      <c r="I42" s="17">
        <f>ROUNDDOWN(PRODUCT(E42,G42,1/100),0)</f>
        <v>0</v>
      </c>
      <c r="J42" s="32"/>
      <c r="K42" s="33"/>
      <c r="L42" s="20"/>
    </row>
    <row r="43" spans="1:12" s="21" customFormat="1" ht="37.5" customHeight="1">
      <c r="A43" s="11" t="s">
        <v>103</v>
      </c>
      <c r="B43" s="12" t="s">
        <v>104</v>
      </c>
      <c r="C43" s="12" t="s">
        <v>105</v>
      </c>
      <c r="D43" s="13">
        <v>41.254199981689453</v>
      </c>
      <c r="E43" s="14">
        <v>0</v>
      </c>
      <c r="F43" s="15"/>
      <c r="G43" s="14">
        <v>10</v>
      </c>
      <c r="H43" s="16">
        <f>ROUNDUP(PRODUCT(1,100/G43),0)</f>
        <v>10</v>
      </c>
      <c r="I43" s="17">
        <f>ROUNDDOWN(PRODUCT(E43,G43,1/100),0)</f>
        <v>0</v>
      </c>
      <c r="J43" s="32"/>
      <c r="K43" s="33"/>
      <c r="L43" s="20"/>
    </row>
    <row r="44" spans="1:12" s="21" customFormat="1" ht="37.5" customHeight="1">
      <c r="A44" s="11" t="s">
        <v>106</v>
      </c>
      <c r="B44" s="12" t="s">
        <v>107</v>
      </c>
      <c r="C44" s="23" t="s">
        <v>57</v>
      </c>
      <c r="D44" s="13">
        <v>45.048999786376953</v>
      </c>
      <c r="E44" s="14"/>
      <c r="F44" s="15"/>
      <c r="G44" s="14">
        <v>10</v>
      </c>
      <c r="H44" s="16">
        <f>ROUNDUP(PRODUCT(1,100/G44),0)</f>
        <v>10</v>
      </c>
      <c r="I44" s="17">
        <f>ROUNDDOWN(PRODUCT(E44,G44,1/100),0)</f>
        <v>0</v>
      </c>
      <c r="J44" s="32"/>
      <c r="K44" s="33"/>
      <c r="L44" s="20"/>
    </row>
    <row r="45" spans="1:12" ht="37.5" customHeight="1">
      <c r="A45" s="22" t="s">
        <v>108</v>
      </c>
      <c r="B45" s="23" t="s">
        <v>109</v>
      </c>
      <c r="C45" s="23" t="s">
        <v>110</v>
      </c>
      <c r="D45" s="24">
        <v>38.180000305175781</v>
      </c>
      <c r="E45" s="14">
        <v>32</v>
      </c>
      <c r="F45" s="25"/>
      <c r="G45" s="26">
        <v>10</v>
      </c>
      <c r="H45" s="16">
        <f>ROUNDUP(PRODUCT(1,100/G45),0)</f>
        <v>10</v>
      </c>
      <c r="I45" s="17">
        <f>ROUNDDOWN(PRODUCT(E45,G45,1/100),0)</f>
        <v>3</v>
      </c>
      <c r="J45" s="18">
        <v>2</v>
      </c>
      <c r="K45" s="27">
        <v>2</v>
      </c>
      <c r="L45" s="28"/>
    </row>
    <row r="46" spans="1:12" ht="26.25" customHeight="1">
      <c r="A46" s="11" t="s">
        <v>111</v>
      </c>
      <c r="B46" s="23" t="s">
        <v>112</v>
      </c>
      <c r="C46" s="23" t="s">
        <v>43</v>
      </c>
      <c r="D46" s="24">
        <v>22</v>
      </c>
      <c r="E46" s="14">
        <v>14</v>
      </c>
      <c r="F46" s="25"/>
      <c r="G46" s="26">
        <v>10</v>
      </c>
      <c r="H46" s="16">
        <f>ROUNDUP(PRODUCT(1,100/G46),0)</f>
        <v>10</v>
      </c>
      <c r="I46" s="17">
        <f>ROUNDDOWN(PRODUCT(E46,G46,1/100),0)</f>
        <v>1</v>
      </c>
      <c r="J46" s="18">
        <v>1</v>
      </c>
      <c r="K46" s="27">
        <v>1</v>
      </c>
      <c r="L46" s="28"/>
    </row>
    <row r="47" spans="1:12" s="80" customFormat="1" ht="47.25">
      <c r="A47" s="11" t="s">
        <v>113</v>
      </c>
      <c r="B47" s="12" t="s">
        <v>114</v>
      </c>
      <c r="C47" s="78"/>
      <c r="D47" s="13">
        <f>SUM(D48:D57)</f>
        <v>449.27460693359376</v>
      </c>
      <c r="E47" s="79">
        <f>SUM(E48:E57)</f>
        <v>55</v>
      </c>
      <c r="F47" s="15"/>
      <c r="G47" s="16">
        <v>10</v>
      </c>
      <c r="H47" s="16">
        <f t="shared" ref="H47:H58" si="3">ROUNDUP(PRODUCT(1,100/G47),0)</f>
        <v>10</v>
      </c>
      <c r="I47" s="17">
        <f t="shared" ref="I47:I58" si="4">ROUNDDOWN(PRODUCT(E47,G47,1/100),0)</f>
        <v>5</v>
      </c>
      <c r="J47" s="34">
        <v>2</v>
      </c>
      <c r="K47" s="35">
        <v>2</v>
      </c>
    </row>
    <row r="48" spans="1:12" ht="1.5" hidden="1" customHeight="1">
      <c r="A48" s="22" t="s">
        <v>115</v>
      </c>
      <c r="B48" s="23" t="s">
        <v>116</v>
      </c>
      <c r="C48" s="23" t="s">
        <v>117</v>
      </c>
      <c r="D48" s="24">
        <v>59.0260009765625</v>
      </c>
      <c r="E48" s="14">
        <v>4</v>
      </c>
      <c r="F48" s="25"/>
      <c r="G48" s="26">
        <v>10</v>
      </c>
      <c r="H48" s="16">
        <f t="shared" si="3"/>
        <v>10</v>
      </c>
      <c r="I48" s="17">
        <f t="shared" si="4"/>
        <v>0</v>
      </c>
      <c r="J48" s="29"/>
      <c r="K48" s="27"/>
      <c r="L48" s="28"/>
    </row>
    <row r="49" spans="1:12" ht="31.5" hidden="1">
      <c r="A49" s="22" t="s">
        <v>118</v>
      </c>
      <c r="B49" s="23" t="s">
        <v>119</v>
      </c>
      <c r="C49" s="23" t="s">
        <v>43</v>
      </c>
      <c r="D49" s="24">
        <v>28.605998992919922</v>
      </c>
      <c r="E49" s="14">
        <v>6</v>
      </c>
      <c r="F49" s="25"/>
      <c r="G49" s="26">
        <v>10</v>
      </c>
      <c r="H49" s="16">
        <f t="shared" si="3"/>
        <v>10</v>
      </c>
      <c r="I49" s="17">
        <f t="shared" si="4"/>
        <v>0</v>
      </c>
      <c r="J49" s="18"/>
      <c r="K49" s="27"/>
      <c r="L49" s="28"/>
    </row>
    <row r="50" spans="1:12" ht="31.5" hidden="1">
      <c r="A50" s="22" t="s">
        <v>120</v>
      </c>
      <c r="B50" s="23" t="s">
        <v>121</v>
      </c>
      <c r="C50" s="23" t="s">
        <v>122</v>
      </c>
      <c r="D50" s="24">
        <v>5.8819999694824219</v>
      </c>
      <c r="E50" s="14">
        <v>0</v>
      </c>
      <c r="F50" s="25"/>
      <c r="G50" s="26">
        <v>10</v>
      </c>
      <c r="H50" s="16">
        <f t="shared" si="3"/>
        <v>10</v>
      </c>
      <c r="I50" s="17">
        <f t="shared" si="4"/>
        <v>0</v>
      </c>
      <c r="J50" s="32"/>
      <c r="K50" s="31"/>
      <c r="L50" s="28"/>
    </row>
    <row r="51" spans="1:12" ht="31.5" hidden="1">
      <c r="A51" s="22" t="s">
        <v>123</v>
      </c>
      <c r="B51" s="23" t="s">
        <v>124</v>
      </c>
      <c r="C51" s="23" t="s">
        <v>122</v>
      </c>
      <c r="D51" s="24">
        <v>58.547401428222656</v>
      </c>
      <c r="E51" s="14">
        <v>0</v>
      </c>
      <c r="F51" s="25"/>
      <c r="G51" s="26">
        <v>10</v>
      </c>
      <c r="H51" s="16">
        <f t="shared" si="3"/>
        <v>10</v>
      </c>
      <c r="I51" s="17">
        <f t="shared" si="4"/>
        <v>0</v>
      </c>
      <c r="J51" s="32"/>
      <c r="K51" s="31"/>
      <c r="L51" s="28"/>
    </row>
    <row r="52" spans="1:12" ht="31.5" hidden="1">
      <c r="A52" s="22" t="s">
        <v>125</v>
      </c>
      <c r="B52" s="23" t="s">
        <v>126</v>
      </c>
      <c r="C52" s="23" t="s">
        <v>70</v>
      </c>
      <c r="D52" s="24">
        <v>69.61199951171875</v>
      </c>
      <c r="E52" s="14">
        <v>0</v>
      </c>
      <c r="F52" s="25"/>
      <c r="G52" s="26">
        <v>10</v>
      </c>
      <c r="H52" s="16">
        <f t="shared" si="3"/>
        <v>10</v>
      </c>
      <c r="I52" s="17">
        <f t="shared" si="4"/>
        <v>0</v>
      </c>
      <c r="J52" s="32"/>
      <c r="K52" s="31"/>
      <c r="L52" s="28"/>
    </row>
    <row r="53" spans="1:12" ht="31.5" hidden="1">
      <c r="A53" s="22" t="s">
        <v>127</v>
      </c>
      <c r="B53" s="23" t="s">
        <v>128</v>
      </c>
      <c r="C53" s="23" t="s">
        <v>70</v>
      </c>
      <c r="D53" s="24">
        <v>29.44</v>
      </c>
      <c r="E53" s="14">
        <v>3</v>
      </c>
      <c r="F53" s="25"/>
      <c r="G53" s="26">
        <v>10</v>
      </c>
      <c r="H53" s="16">
        <f t="shared" si="3"/>
        <v>10</v>
      </c>
      <c r="I53" s="17">
        <f t="shared" si="4"/>
        <v>0</v>
      </c>
      <c r="J53" s="18"/>
      <c r="K53" s="27"/>
      <c r="L53" s="28"/>
    </row>
    <row r="54" spans="1:12" ht="31.5" hidden="1">
      <c r="A54" s="22" t="s">
        <v>129</v>
      </c>
      <c r="B54" s="23" t="s">
        <v>130</v>
      </c>
      <c r="C54" s="23" t="s">
        <v>49</v>
      </c>
      <c r="D54" s="24">
        <v>38.049999999999997</v>
      </c>
      <c r="E54" s="14">
        <v>0</v>
      </c>
      <c r="F54" s="25"/>
      <c r="G54" s="26">
        <v>10</v>
      </c>
      <c r="H54" s="16">
        <f t="shared" si="3"/>
        <v>10</v>
      </c>
      <c r="I54" s="17">
        <f t="shared" si="4"/>
        <v>0</v>
      </c>
      <c r="J54" s="32"/>
      <c r="K54" s="31"/>
      <c r="L54" s="28"/>
    </row>
    <row r="55" spans="1:12" ht="31.5" hidden="1">
      <c r="A55" s="22" t="s">
        <v>131</v>
      </c>
      <c r="B55" s="23" t="s">
        <v>132</v>
      </c>
      <c r="C55" s="23" t="s">
        <v>133</v>
      </c>
      <c r="D55" s="24">
        <v>34.61920166015625</v>
      </c>
      <c r="E55" s="14">
        <v>18</v>
      </c>
      <c r="F55" s="25"/>
      <c r="G55" s="26">
        <v>10</v>
      </c>
      <c r="H55" s="16">
        <f t="shared" si="3"/>
        <v>10</v>
      </c>
      <c r="I55" s="17">
        <f t="shared" si="4"/>
        <v>1</v>
      </c>
      <c r="J55" s="18"/>
      <c r="K55" s="27"/>
      <c r="L55" s="28"/>
    </row>
    <row r="56" spans="1:12" ht="31.5" hidden="1">
      <c r="A56" s="22" t="s">
        <v>134</v>
      </c>
      <c r="B56" s="23" t="s">
        <v>135</v>
      </c>
      <c r="C56" s="23" t="s">
        <v>37</v>
      </c>
      <c r="D56" s="24">
        <v>80.535003662109375</v>
      </c>
      <c r="E56" s="14">
        <v>18</v>
      </c>
      <c r="F56" s="25"/>
      <c r="G56" s="26">
        <v>10</v>
      </c>
      <c r="H56" s="16">
        <f t="shared" si="3"/>
        <v>10</v>
      </c>
      <c r="I56" s="17">
        <f t="shared" si="4"/>
        <v>1</v>
      </c>
      <c r="J56" s="29"/>
      <c r="K56" s="27"/>
      <c r="L56" s="28"/>
    </row>
    <row r="57" spans="1:12" ht="31.5" hidden="1">
      <c r="A57" s="22" t="s">
        <v>136</v>
      </c>
      <c r="B57" s="23" t="s">
        <v>137</v>
      </c>
      <c r="C57" s="23" t="s">
        <v>138</v>
      </c>
      <c r="D57" s="24">
        <v>44.957000732421875</v>
      </c>
      <c r="E57" s="14">
        <v>6</v>
      </c>
      <c r="F57" s="25"/>
      <c r="G57" s="26">
        <v>10</v>
      </c>
      <c r="H57" s="16">
        <f t="shared" si="3"/>
        <v>10</v>
      </c>
      <c r="I57" s="17">
        <f t="shared" si="4"/>
        <v>0</v>
      </c>
      <c r="J57" s="29"/>
      <c r="K57" s="27"/>
      <c r="L57" s="28"/>
    </row>
    <row r="58" spans="1:12" ht="20.25">
      <c r="A58" s="22" t="s">
        <v>139</v>
      </c>
      <c r="B58" s="23" t="s">
        <v>140</v>
      </c>
      <c r="C58" s="23"/>
      <c r="D58" s="13">
        <v>589.6</v>
      </c>
      <c r="E58" s="36">
        <v>18</v>
      </c>
      <c r="F58" s="25"/>
      <c r="G58" s="26">
        <v>10</v>
      </c>
      <c r="H58" s="16">
        <f t="shared" si="3"/>
        <v>10</v>
      </c>
      <c r="I58" s="17">
        <f t="shared" si="4"/>
        <v>1</v>
      </c>
      <c r="J58" s="29">
        <v>0</v>
      </c>
      <c r="K58" s="27">
        <v>0</v>
      </c>
      <c r="L58" s="28"/>
    </row>
    <row r="59" spans="1:12" s="39" customFormat="1" ht="33.75" customHeight="1">
      <c r="A59" s="50" t="s">
        <v>141</v>
      </c>
      <c r="B59" s="50"/>
      <c r="C59" s="37"/>
      <c r="D59" s="38">
        <v>1983.55407714843</v>
      </c>
      <c r="E59" s="19">
        <f>SUM(E10:E47,E58)</f>
        <v>373</v>
      </c>
      <c r="F59" s="19"/>
      <c r="G59" s="19"/>
      <c r="H59" s="19"/>
      <c r="I59" s="19">
        <f>SUM(I10:I47,I58)</f>
        <v>25</v>
      </c>
      <c r="J59" s="19">
        <f t="shared" ref="J59:K59" si="5">SUM(J10:J47,J58)</f>
        <v>13</v>
      </c>
      <c r="K59" s="19">
        <f t="shared" si="5"/>
        <v>13</v>
      </c>
    </row>
  </sheetData>
  <mergeCells count="14">
    <mergeCell ref="I5:I7"/>
    <mergeCell ref="J5:J7"/>
    <mergeCell ref="K5:K7"/>
    <mergeCell ref="A59:B59"/>
    <mergeCell ref="B1:H1"/>
    <mergeCell ref="I1:J1"/>
    <mergeCell ref="A5:A8"/>
    <mergeCell ref="B5:B8"/>
    <mergeCell ref="C5:C8"/>
    <mergeCell ref="D5:D8"/>
    <mergeCell ref="E5:E8"/>
    <mergeCell ref="F5:F8"/>
    <mergeCell ref="G5:G8"/>
    <mergeCell ref="H5:H8"/>
  </mergeCells>
  <printOptions horizontalCentered="1"/>
  <pageMargins left="0.51181102362204722" right="0.51181102362204722" top="1.1417322834645669" bottom="0.74803149606299213" header="0" footer="0"/>
  <pageSetup paperSize="9" scale="7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2018-04-17T09:16:54Z</dcterms:modified>
</cp:coreProperties>
</file>