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Владелец\Documents\Финансовый менеджмент\2020\"/>
    </mc:Choice>
  </mc:AlternateContent>
  <bookViews>
    <workbookView xWindow="0" yWindow="0" windowWidth="28800" windowHeight="11790" tabRatio="592"/>
  </bookViews>
  <sheets>
    <sheet name="результаты оценки 2020 год" sheetId="3" r:id="rId1"/>
  </sheets>
  <definedNames>
    <definedName name="_xlnm.Print_Titles" localSheetId="0">'результаты оценки 2020 год'!$A:$B,'результаты оценки 2020 год'!$2:$7</definedName>
    <definedName name="_xlnm.Print_Area" localSheetId="0">'результаты оценки 2020 год'!$A$2:$CP$15</definedName>
  </definedNames>
  <calcPr calcId="152511"/>
</workbook>
</file>

<file path=xl/calcChain.xml><?xml version="1.0" encoding="utf-8"?>
<calcChain xmlns="http://schemas.openxmlformats.org/spreadsheetml/2006/main">
  <c r="CM10" i="3" l="1"/>
  <c r="CL10" i="3"/>
  <c r="CK10" i="3"/>
  <c r="CJ10" i="3"/>
  <c r="CI10" i="3"/>
  <c r="CN10" i="3" l="1"/>
  <c r="CP10" i="3" s="1"/>
  <c r="CN12" i="3"/>
  <c r="CN13" i="3"/>
  <c r="CP13" i="3" s="1"/>
  <c r="CN14" i="3"/>
  <c r="CP14" i="3" s="1"/>
  <c r="CN11" i="3"/>
  <c r="CP11" i="3" s="1"/>
  <c r="CP12" i="3"/>
</calcChain>
</file>

<file path=xl/sharedStrings.xml><?xml version="1.0" encoding="utf-8"?>
<sst xmlns="http://schemas.openxmlformats.org/spreadsheetml/2006/main" count="244" uniqueCount="177">
  <si>
    <t>Код ГАБС</t>
  </si>
  <si>
    <t>001</t>
  </si>
  <si>
    <t>Бюджетное планирование</t>
  </si>
  <si>
    <t>Исполнение бюджета</t>
  </si>
  <si>
    <t>Ивановская областная Дума</t>
  </si>
  <si>
    <t>Oi</t>
  </si>
  <si>
    <t>Р</t>
  </si>
  <si>
    <t>Расчет оценки качества финансового менеджмента ГАБС</t>
  </si>
  <si>
    <t>Показатели качества финансового менеджмента ГАБС</t>
  </si>
  <si>
    <t>Наименование ГАБС</t>
  </si>
  <si>
    <t>Учет и отчетность</t>
  </si>
  <si>
    <t>Отклонение фактического поступления налоговых и неналоговых доходов (за исключением невыясненных поступлений) областного бюджета по закрепленным за ГАБС видам доходов бюджета от первоначально прогнозируемого уровня</t>
  </si>
  <si>
    <t xml:space="preserve">Равномерность расходов ГАБС                                                                             
</t>
  </si>
  <si>
    <t>Р 1.1</t>
  </si>
  <si>
    <t>Р 1.2</t>
  </si>
  <si>
    <t>Р 1.3</t>
  </si>
  <si>
    <t>Р 1.4</t>
  </si>
  <si>
    <t>Р 1.5</t>
  </si>
  <si>
    <t>Р 1. 6</t>
  </si>
  <si>
    <t>Р 1.7</t>
  </si>
  <si>
    <t>Р 2.1</t>
  </si>
  <si>
    <t>Объем не освоенных на конец отчетного финансового года бюджетных ассигнований</t>
  </si>
  <si>
    <t>Р 2.2</t>
  </si>
  <si>
    <t>Р 2.3</t>
  </si>
  <si>
    <t>Р 2.4</t>
  </si>
  <si>
    <t>Р 2.5</t>
  </si>
  <si>
    <t>Эффективность управления кредиторской задолженностью</t>
  </si>
  <si>
    <t>Р 2.6</t>
  </si>
  <si>
    <t>Р 2.7</t>
  </si>
  <si>
    <t>Р 2.8</t>
  </si>
  <si>
    <t>Р 2.9</t>
  </si>
  <si>
    <t>Соблюдение сроков представления ГАБС годовой бюджетной отчетности</t>
  </si>
  <si>
    <t>Р 3.1</t>
  </si>
  <si>
    <t>Представление в составе годовой бюджетной отчетности сведений о мерах по повышению эффективности расходования бюджетных средств</t>
  </si>
  <si>
    <t>Р 3.2</t>
  </si>
  <si>
    <t>Р 4.1</t>
  </si>
  <si>
    <t>№ 
п/п</t>
  </si>
  <si>
    <t>Р 1.9</t>
  </si>
  <si>
    <t>Результаты оценки качества финансового менеджмента ГАБС по показателям качества финансового менеджмента за 2018 год</t>
  </si>
  <si>
    <t>Р 2.10</t>
  </si>
  <si>
    <t>Р 2.11</t>
  </si>
  <si>
    <t>Р 5.1</t>
  </si>
  <si>
    <t>Р 5.2</t>
  </si>
  <si>
    <t>Р 5.3</t>
  </si>
  <si>
    <t>Р 5.4</t>
  </si>
  <si>
    <t>Доля фактического участия ГАБС в судебных заседаниях в общем количестве заседаний, назначенных судом</t>
  </si>
  <si>
    <t xml:space="preserve">Доля фактического направления ГАБС в суд отзывов (возражений) на исковые заявления от количества предъявленных исковых заявлений и направленных заявителем в суд дополнений (изменений) в общем количестве исковых требований по соответствующим делам
</t>
  </si>
  <si>
    <t>*</t>
  </si>
  <si>
    <t>Уд.вес направления</t>
  </si>
  <si>
    <t>Оценка по направлению 1</t>
  </si>
  <si>
    <t>O1.1</t>
  </si>
  <si>
    <t>P1.1</t>
  </si>
  <si>
    <t>P1.2</t>
  </si>
  <si>
    <t>O1.2</t>
  </si>
  <si>
    <t>P1.3</t>
  </si>
  <si>
    <t>O1.3</t>
  </si>
  <si>
    <t>P1.4</t>
  </si>
  <si>
    <t>O1.4</t>
  </si>
  <si>
    <t>P1.5</t>
  </si>
  <si>
    <t>O1.5</t>
  </si>
  <si>
    <t>P1.6</t>
  </si>
  <si>
    <t>O1.6</t>
  </si>
  <si>
    <t>P1.7</t>
  </si>
  <si>
    <t>O1.7</t>
  </si>
  <si>
    <t>P1.8</t>
  </si>
  <si>
    <t>O1.8</t>
  </si>
  <si>
    <t>P2.1</t>
  </si>
  <si>
    <t>O2.1</t>
  </si>
  <si>
    <t>O2.2</t>
  </si>
  <si>
    <t>P2.2</t>
  </si>
  <si>
    <t>P2.3</t>
  </si>
  <si>
    <t>O2.3</t>
  </si>
  <si>
    <t>P2.4</t>
  </si>
  <si>
    <t>O2.4</t>
  </si>
  <si>
    <t>P2.5</t>
  </si>
  <si>
    <t>O2.5</t>
  </si>
  <si>
    <t>P2.6</t>
  </si>
  <si>
    <t>O2.6</t>
  </si>
  <si>
    <t>P2.7</t>
  </si>
  <si>
    <t>O2.7</t>
  </si>
  <si>
    <t>P2.8</t>
  </si>
  <si>
    <t>O2.8</t>
  </si>
  <si>
    <t>P2.9</t>
  </si>
  <si>
    <t>O2.9</t>
  </si>
  <si>
    <t>P2.10</t>
  </si>
  <si>
    <t>O2.10</t>
  </si>
  <si>
    <t>O2.11</t>
  </si>
  <si>
    <t>P2.11</t>
  </si>
  <si>
    <t xml:space="preserve">Уд.вес направления </t>
  </si>
  <si>
    <t>d1.1</t>
  </si>
  <si>
    <t>d1.2</t>
  </si>
  <si>
    <t>d1.3</t>
  </si>
  <si>
    <t>d1.4</t>
  </si>
  <si>
    <t>d1.5</t>
  </si>
  <si>
    <t>d1.6</t>
  </si>
  <si>
    <t>d1.7</t>
  </si>
  <si>
    <t>d1.8</t>
  </si>
  <si>
    <t>d2</t>
  </si>
  <si>
    <t>d1</t>
  </si>
  <si>
    <t>d2.1</t>
  </si>
  <si>
    <t>d2.2</t>
  </si>
  <si>
    <t>d2.3</t>
  </si>
  <si>
    <t>d2.4</t>
  </si>
  <si>
    <t>d2.5</t>
  </si>
  <si>
    <t>d2.6</t>
  </si>
  <si>
    <t>d2.7</t>
  </si>
  <si>
    <t>d2.8</t>
  </si>
  <si>
    <t>d2.9</t>
  </si>
  <si>
    <t>d2.10</t>
  </si>
  <si>
    <t>d2.11</t>
  </si>
  <si>
    <t>d3</t>
  </si>
  <si>
    <t>P3.1</t>
  </si>
  <si>
    <t>d3.1</t>
  </si>
  <si>
    <t>O3.1</t>
  </si>
  <si>
    <t>P3.2</t>
  </si>
  <si>
    <t>d3.2</t>
  </si>
  <si>
    <t>O3.2</t>
  </si>
  <si>
    <t>Оценка по направлению 2</t>
  </si>
  <si>
    <t>Оценка по направлению 3</t>
  </si>
  <si>
    <t>O1</t>
  </si>
  <si>
    <t>O2</t>
  </si>
  <si>
    <t>O3</t>
  </si>
  <si>
    <t>d4</t>
  </si>
  <si>
    <t>P4.1</t>
  </si>
  <si>
    <t>d4.1</t>
  </si>
  <si>
    <t>O4</t>
  </si>
  <si>
    <t>d5</t>
  </si>
  <si>
    <t>P5.1</t>
  </si>
  <si>
    <t>d5.1</t>
  </si>
  <si>
    <t>P5.2</t>
  </si>
  <si>
    <t>d5.2</t>
  </si>
  <si>
    <t>P5.3</t>
  </si>
  <si>
    <t>d5.3</t>
  </si>
  <si>
    <t>P5.4</t>
  </si>
  <si>
    <t>d5.4</t>
  </si>
  <si>
    <t>Оценка по направлению 4</t>
  </si>
  <si>
    <t>Оценка по направлению 5</t>
  </si>
  <si>
    <t>O5</t>
  </si>
  <si>
    <t xml:space="preserve">Оценка качества финансового менеджмента
</t>
  </si>
  <si>
    <t>O</t>
  </si>
  <si>
    <t>K</t>
  </si>
  <si>
    <t>R</t>
  </si>
  <si>
    <t xml:space="preserve">Итоговая рейтинговая оценка качества финансового менеджмента
</t>
  </si>
  <si>
    <t>* - неоцениваемый показатель/направление</t>
  </si>
  <si>
    <t>Коэффициент сложности управления финансами</t>
  </si>
  <si>
    <t>№ п/п</t>
  </si>
  <si>
    <t>Обеспечение открытости  и 
доступности  информации</t>
  </si>
  <si>
    <t xml:space="preserve">                                                                                 Результаты оценки качества финансового менеджмента главных администраторов средств бюджета Шуйского муниципального района по показателям качества финансового менеджмента за 2020 год</t>
  </si>
  <si>
    <t>Администрация Шуйского муниципального района</t>
  </si>
  <si>
    <t>Контрольно-счетная палата Шуйского муниципального района</t>
  </si>
  <si>
    <t>Совет Шуйского муниципального района</t>
  </si>
  <si>
    <t>Управление образования Шуйского муниципального района</t>
  </si>
  <si>
    <t>Финансовое управление администрации Шуйского муниципального района</t>
  </si>
  <si>
    <t>Количество внесенных изменений в решение о бюджете Шуйского муниципального района</t>
  </si>
  <si>
    <t>Количество изменений, внесенных в сводную бюджетную роспись бюджета в случае перераспределения бюджетных ассигнований между кодами подгрупп видов расходов классификации расходов бюджетов и в лимиты бюджетных обязательств в случае перераспределения между элементами видов расходов классификации расходов бюджетов</t>
  </si>
  <si>
    <t xml:space="preserve">Доля суммы изменений, внесенных в сводную бюджетную роспись бюджета и лимиты бюджетных обязательств в течение отчетного года
</t>
  </si>
  <si>
    <t>Количество изменений, вносимых в утвержденные ГАБС муниципальные задания на оказание (выполнение) муниципальных услуг (работ)</t>
  </si>
  <si>
    <t>Количество изменений в утвержденные базовые нормативы затрат на оказание муниципальных услуг услуг (нормативные затраты на выполнение работ) (за исключением изменений, вносимых в течение финансового года в связи с принятыми правовыми актами Шуйского муниципального района об индексации заработной платы работников муниципальных учреждений, повышением минимального размера оплаты труда)</t>
  </si>
  <si>
    <t>Корректность указания правовых оснований возникновения расходного обязательства, финансового обеспечения и расходования средств бюджета в реестре расходных обязательств (в количественном выражении)</t>
  </si>
  <si>
    <t>Соблюдение ГАБС сроков представления в Финансовое управление документов и материалов, необходимых для составления проекта бюджета на очередной финансовый год и плановый период, а также для подготовки документов и материалов, представляемых одновременно с проектом бюджета в представительный орган</t>
  </si>
  <si>
    <t>Организация мониторинга заработной платы в муниципальных учреждениях, подведомственных ГАБС, по основному, административно-управленческому и вспомогательному персоналу</t>
  </si>
  <si>
    <t>Проведение в течение финансового года мониторинга значений целевых показателей оказания муниципальных услуг (выполнения работ), закрепленных в муниципальных заданиях на оказание муниципальных услуг (выполнение работ) муниципальными учреждениями, подведомственными ГАБС</t>
  </si>
  <si>
    <t>Перечень услуг (работ), оказываемых (предоставляемых) подведомственными ГАБС муниципальными учреждениями за плату</t>
  </si>
  <si>
    <t>Удельный вес муниципальных учреждений, выполнивших муниципальное задание на 100%, в общем количестве муниципальных учреждений, подведомственных ГАБС, которым установлены муниципальные задания</t>
  </si>
  <si>
    <t>Количество нарушений ГАБС сроков предоставления сведений, необходимых для составления и ведения кассового плана исполнения бюджета</t>
  </si>
  <si>
    <t>Удельный вес муниципальных учреждений в общем количестве муниципальных учреждений, подведомственных ГАБС, в которых оплата труда руководителей определяется с учетом результатов достижения ими ключевых показателей эффективности деятельности</t>
  </si>
  <si>
    <t>Доля объема взысканных в отчетном году средств из бюджета в связи с выявлением фактов нарушения ГАБС условий предоставления (расходования) и (или) нецелевого использования межбюджетных трансфертов из областного бюджета в общем объеме указанных трансфертов</t>
  </si>
  <si>
    <t>Достижение целевых значений показателей результативности использования субсидий, предоставленных из областного бюджета</t>
  </si>
  <si>
    <t>Полнота и своевременность опубликования информации подведомственными ГАБС муниципальными учреждениями на официальном сайте для размещения информации о государственных (муниципальных) учреждениях (www.bus.gov.ru), в том числе муниципальных заданий на оказание муниципальных услуг, планов финансово-хозяйственной деятельности, показателей бюджетных смет, балансов муниципальных учреждений, отчетов о результатах деятельности муниципальных учреждений и об использовании закрепленного за ними имущества, находящегося в собственности Шуйского муниципального района</t>
  </si>
  <si>
    <t>Доля суммы средств, выплаченных из бюджета на основании предъявленных исполнительных листов, от суммы заявленных исковых требований об обращении взыскания на средства бюджета (в ходе судебных заседаний, по которым ГАБС являлся представителем ответчика)</t>
  </si>
  <si>
    <t>Своевременность и полнота представления ГАБС в Финансовое управление в соответствии со статьей 242.2 Бюджетного кодекса Российской Федерации информации о результатах рассмотрения дела в суде и информации о наличии оснований для обжалования судебного акта</t>
  </si>
  <si>
    <t>O4,1</t>
  </si>
  <si>
    <t>Участие в судебных заседаниях, по которым ГАБС выступает в качестве представителя ответчика по искам к Шуйскому муниципальному району</t>
  </si>
  <si>
    <t>O5,1</t>
  </si>
  <si>
    <t>O5,2</t>
  </si>
  <si>
    <t>O5,3</t>
  </si>
  <si>
    <t>O5,4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</si>
</sst>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8" x14ac:knownFonts="1">
    <font>
      <sz val="11"/>
      <color theme="1"/>
      <name val="Calibri"/>
      <family val="2"/>
      <charset val="204"/>
      <scheme val="minor"/>
    </font>
    <font>
      <sz val="9"/>
      <color theme="1"/>
      <name val="Times New Roman"/>
      <family val="1"/>
      <charset val="204"/>
    </font>
    <font>
      <sz val="9"/>
      <name val="Times New Roman"/>
      <family val="1"/>
      <charset val="204"/>
    </font>
    <font>
      <sz val="8"/>
      <color theme="1"/>
      <name val="Times New Roman"/>
      <family val="1"/>
      <charset val="204"/>
    </font>
    <font>
      <sz val="8"/>
      <color theme="1"/>
      <name val="Calibri"/>
      <family val="2"/>
      <charset val="204"/>
      <scheme val="minor"/>
    </font>
    <font>
      <sz val="11"/>
      <color theme="1"/>
      <name val="Times New Roman"/>
      <family val="1"/>
      <charset val="204"/>
    </font>
    <font>
      <sz val="11"/>
      <name val="Times New Roman"/>
      <family val="1"/>
      <charset val="204"/>
    </font>
    <font>
      <b/>
      <sz val="9"/>
      <color theme="1"/>
      <name val="Times New Roman"/>
      <family val="1"/>
      <charset val="204"/>
    </font>
    <font>
      <b/>
      <sz val="8"/>
      <color theme="1"/>
      <name val="Times New Roman"/>
      <family val="1"/>
      <charset val="204"/>
    </font>
    <font>
      <sz val="11"/>
      <color theme="1"/>
      <name val="Calibri"/>
      <family val="2"/>
      <charset val="204"/>
      <scheme val="minor"/>
    </font>
    <font>
      <sz val="10"/>
      <color theme="1"/>
      <name val="Arial"/>
      <family val="2"/>
      <charset val="204"/>
    </font>
    <font>
      <sz val="14"/>
      <color theme="1"/>
      <name val="Times New Roman"/>
      <family val="1"/>
      <charset val="204"/>
    </font>
    <font>
      <b/>
      <sz val="10"/>
      <color rgb="FF000000"/>
      <name val="Arial CYR"/>
    </font>
    <font>
      <sz val="10"/>
      <color rgb="FF000000"/>
      <name val="Arial Cyr"/>
    </font>
    <font>
      <sz val="11"/>
      <color rgb="FFFF0000"/>
      <name val="Times New Roman"/>
      <family val="1"/>
      <charset val="204"/>
    </font>
    <font>
      <sz val="9"/>
      <color rgb="FFFF0000"/>
      <name val="Times New Roman"/>
      <family val="1"/>
      <charset val="204"/>
    </font>
    <font>
      <sz val="8"/>
      <name val="Calibri"/>
      <family val="2"/>
      <charset val="204"/>
      <scheme val="minor"/>
    </font>
    <font>
      <b/>
      <sz val="12"/>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C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9" fontId="9" fillId="0" borderId="0" applyFont="0" applyFill="0" applyBorder="0" applyAlignment="0" applyProtection="0"/>
    <xf numFmtId="0" fontId="10" fillId="0" borderId="0"/>
    <xf numFmtId="9" fontId="10" fillId="0" borderId="0" applyFont="0" applyFill="0" applyBorder="0" applyAlignment="0" applyProtection="0"/>
    <xf numFmtId="4" fontId="12" fillId="7" borderId="11">
      <alignment horizontal="right" vertical="top" shrinkToFit="1"/>
    </xf>
    <xf numFmtId="0" fontId="13" fillId="0" borderId="0"/>
    <xf numFmtId="0" fontId="12" fillId="0" borderId="11">
      <alignment vertical="top" wrapText="1"/>
    </xf>
  </cellStyleXfs>
  <cellXfs count="117">
    <xf numFmtId="0" fontId="0" fillId="0" borderId="0" xfId="0"/>
    <xf numFmtId="0" fontId="0" fillId="0" borderId="0" xfId="0" applyBorder="1"/>
    <xf numFmtId="0" fontId="0" fillId="2" borderId="0" xfId="0" applyFill="1"/>
    <xf numFmtId="0" fontId="1" fillId="2" borderId="1" xfId="0" applyFont="1" applyFill="1" applyBorder="1" applyAlignment="1">
      <alignment vertical="center"/>
    </xf>
    <xf numFmtId="0" fontId="1" fillId="2" borderId="1" xfId="0" applyFont="1" applyFill="1" applyBorder="1" applyAlignment="1">
      <alignment vertical="center" wrapText="1"/>
    </xf>
    <xf numFmtId="0" fontId="3" fillId="2" borderId="1" xfId="0" applyFont="1" applyFill="1" applyBorder="1" applyAlignment="1">
      <alignment horizontal="center" vertical="top" wrapText="1"/>
    </xf>
    <xf numFmtId="0" fontId="4" fillId="0" borderId="0" xfId="0" applyFont="1"/>
    <xf numFmtId="0" fontId="3" fillId="4" borderId="1" xfId="0" applyFont="1" applyFill="1" applyBorder="1" applyAlignment="1">
      <alignment horizontal="center" vertical="top" wrapText="1"/>
    </xf>
    <xf numFmtId="2" fontId="1" fillId="4" borderId="1" xfId="0" applyNumberFormat="1" applyFont="1" applyFill="1" applyBorder="1" applyAlignment="1">
      <alignment horizontal="center" vertical="top"/>
    </xf>
    <xf numFmtId="2" fontId="3" fillId="4"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0" fillId="6" borderId="0" xfId="0" applyFill="1"/>
    <xf numFmtId="0" fontId="1" fillId="3" borderId="1" xfId="0" applyFont="1" applyFill="1" applyBorder="1" applyAlignment="1">
      <alignment vertical="center"/>
    </xf>
    <xf numFmtId="49" fontId="1" fillId="3" borderId="1" xfId="0" applyNumberFormat="1" applyFont="1" applyFill="1" applyBorder="1" applyAlignment="1">
      <alignment vertical="center"/>
    </xf>
    <xf numFmtId="0" fontId="0" fillId="3" borderId="0" xfId="0" applyFill="1"/>
    <xf numFmtId="0" fontId="1" fillId="2" borderId="0" xfId="0" applyFont="1" applyFill="1" applyBorder="1" applyAlignment="1">
      <alignment horizontal="center" vertical="center" wrapText="1"/>
    </xf>
    <xf numFmtId="2" fontId="1" fillId="4" borderId="1" xfId="0" applyNumberFormat="1" applyFont="1" applyFill="1" applyBorder="1" applyAlignment="1">
      <alignment vertical="center"/>
    </xf>
    <xf numFmtId="165" fontId="5" fillId="3" borderId="1" xfId="1" applyNumberFormat="1" applyFont="1" applyFill="1" applyBorder="1" applyAlignment="1">
      <alignment horizontal="center" vertical="top"/>
    </xf>
    <xf numFmtId="49" fontId="1" fillId="2" borderId="0" xfId="0" applyNumberFormat="1" applyFont="1" applyFill="1" applyBorder="1" applyAlignment="1">
      <alignment vertical="center"/>
    </xf>
    <xf numFmtId="0" fontId="1" fillId="2" borderId="0" xfId="0" applyFont="1" applyFill="1" applyBorder="1"/>
    <xf numFmtId="0" fontId="1" fillId="0" borderId="0" xfId="0" applyFont="1" applyFill="1" applyBorder="1"/>
    <xf numFmtId="0" fontId="5" fillId="0" borderId="0" xfId="0" applyFont="1" applyFill="1" applyBorder="1"/>
    <xf numFmtId="2" fontId="1" fillId="4" borderId="5" xfId="0" applyNumberFormat="1" applyFont="1" applyFill="1" applyBorder="1" applyAlignment="1">
      <alignment horizontal="center" vertical="top" wrapText="1"/>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0" borderId="0" xfId="0" applyFont="1" applyFill="1" applyBorder="1" applyAlignment="1">
      <alignment horizontal="right"/>
    </xf>
    <xf numFmtId="2" fontId="5" fillId="3" borderId="1" xfId="0" applyNumberFormat="1" applyFont="1" applyFill="1" applyBorder="1" applyAlignment="1">
      <alignment horizontal="center" vertical="top"/>
    </xf>
    <xf numFmtId="0" fontId="5" fillId="4" borderId="1" xfId="0" applyFont="1" applyFill="1" applyBorder="1" applyAlignment="1">
      <alignment horizontal="center" vertical="top"/>
    </xf>
    <xf numFmtId="2" fontId="5" fillId="4" borderId="1" xfId="0" applyNumberFormat="1" applyFont="1" applyFill="1" applyBorder="1" applyAlignment="1">
      <alignment horizontal="center" vertical="top"/>
    </xf>
    <xf numFmtId="164" fontId="5" fillId="3" borderId="1" xfId="0" applyNumberFormat="1" applyFont="1" applyFill="1" applyBorder="1" applyAlignment="1">
      <alignment horizontal="center" vertical="top"/>
    </xf>
    <xf numFmtId="164" fontId="5" fillId="5" borderId="1" xfId="0" applyNumberFormat="1" applyFont="1" applyFill="1" applyBorder="1" applyAlignment="1">
      <alignment horizontal="center" vertical="top"/>
    </xf>
    <xf numFmtId="0" fontId="1" fillId="2" borderId="0" xfId="0" applyFont="1" applyFill="1" applyBorder="1" applyAlignment="1">
      <alignment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vertical="center" wrapText="1"/>
    </xf>
    <xf numFmtId="0" fontId="7" fillId="2" borderId="0" xfId="0" applyFont="1" applyFill="1" applyBorder="1" applyAlignment="1"/>
    <xf numFmtId="0" fontId="5" fillId="2" borderId="8" xfId="0" applyFont="1" applyFill="1" applyBorder="1" applyAlignment="1">
      <alignment vertical="center"/>
    </xf>
    <xf numFmtId="0" fontId="5" fillId="3" borderId="1" xfId="0" applyFont="1" applyFill="1" applyBorder="1" applyAlignment="1">
      <alignment vertical="center"/>
    </xf>
    <xf numFmtId="2" fontId="1" fillId="4" borderId="1" xfId="0" applyNumberFormat="1" applyFont="1" applyFill="1" applyBorder="1" applyAlignment="1">
      <alignment horizontal="center" vertical="top" wrapText="1"/>
    </xf>
    <xf numFmtId="2" fontId="5" fillId="4" borderId="1" xfId="0" applyNumberFormat="1" applyFont="1" applyFill="1" applyBorder="1" applyAlignment="1">
      <alignment vertical="center"/>
    </xf>
    <xf numFmtId="0" fontId="11" fillId="2" borderId="1" xfId="0" applyFont="1" applyFill="1" applyBorder="1" applyAlignment="1">
      <alignment vertical="top" wrapText="1"/>
    </xf>
    <xf numFmtId="164" fontId="1" fillId="0" borderId="0" xfId="0" applyNumberFormat="1" applyFont="1" applyFill="1" applyBorder="1"/>
    <xf numFmtId="2" fontId="1" fillId="0" borderId="0" xfId="0" applyNumberFormat="1" applyFont="1" applyFill="1" applyBorder="1"/>
    <xf numFmtId="165" fontId="1" fillId="0" borderId="0" xfId="1" applyNumberFormat="1" applyFont="1" applyFill="1" applyBorder="1"/>
    <xf numFmtId="0" fontId="1" fillId="2" borderId="10" xfId="0" applyFont="1" applyFill="1" applyBorder="1" applyAlignment="1">
      <alignment horizontal="center" vertical="top"/>
    </xf>
    <xf numFmtId="0" fontId="1" fillId="2" borderId="6" xfId="0" applyFont="1" applyFill="1" applyBorder="1" applyAlignment="1">
      <alignment horizontal="center" vertical="top"/>
    </xf>
    <xf numFmtId="0" fontId="2" fillId="2" borderId="6" xfId="0" applyFont="1" applyFill="1" applyBorder="1" applyAlignment="1">
      <alignment horizontal="center" vertical="top"/>
    </xf>
    <xf numFmtId="0" fontId="1" fillId="6" borderId="6" xfId="0" applyFont="1" applyFill="1" applyBorder="1" applyAlignment="1">
      <alignment horizontal="center" vertical="top"/>
    </xf>
    <xf numFmtId="0" fontId="0" fillId="2" borderId="1" xfId="0" applyFill="1" applyBorder="1"/>
    <xf numFmtId="0" fontId="6" fillId="2" borderId="1" xfId="0" applyFont="1" applyFill="1" applyBorder="1" applyAlignment="1">
      <alignment horizontal="center" vertical="top"/>
    </xf>
    <xf numFmtId="0" fontId="14" fillId="3" borderId="1" xfId="0" applyFont="1" applyFill="1" applyBorder="1" applyAlignment="1">
      <alignment horizontal="center" vertical="top"/>
    </xf>
    <xf numFmtId="0" fontId="14" fillId="2" borderId="1" xfId="0" applyFont="1" applyFill="1" applyBorder="1" applyAlignment="1">
      <alignment horizontal="center" vertical="top"/>
    </xf>
    <xf numFmtId="0" fontId="15" fillId="2" borderId="1" xfId="0" applyFont="1" applyFill="1" applyBorder="1" applyAlignment="1">
      <alignment horizontal="center" vertical="top"/>
    </xf>
    <xf numFmtId="0" fontId="15" fillId="3" borderId="1" xfId="0" applyFont="1" applyFill="1" applyBorder="1" applyAlignment="1">
      <alignment horizontal="center" vertical="top"/>
    </xf>
    <xf numFmtId="0" fontId="7" fillId="6" borderId="0" xfId="0" applyFont="1" applyFill="1" applyBorder="1" applyAlignment="1"/>
    <xf numFmtId="0" fontId="14" fillId="6" borderId="1" xfId="0" applyFont="1" applyFill="1" applyBorder="1" applyAlignment="1">
      <alignment horizontal="center" vertical="top"/>
    </xf>
    <xf numFmtId="0" fontId="6" fillId="2" borderId="1" xfId="0" applyFont="1" applyFill="1" applyBorder="1" applyAlignment="1">
      <alignment horizontal="center" vertical="center"/>
    </xf>
    <xf numFmtId="0" fontId="5" fillId="2" borderId="0" xfId="0" applyFont="1" applyFill="1" applyBorder="1"/>
    <xf numFmtId="0" fontId="6" fillId="2" borderId="1"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 fontId="6" fillId="4" borderId="1" xfId="0" applyNumberFormat="1" applyFont="1" applyFill="1" applyBorder="1" applyAlignment="1">
      <alignment vertical="center" wrapText="1"/>
    </xf>
    <xf numFmtId="0" fontId="6" fillId="6" borderId="1" xfId="0" applyFont="1" applyFill="1" applyBorder="1" applyAlignment="1">
      <alignment horizontal="center" vertical="top" wrapText="1"/>
    </xf>
    <xf numFmtId="2"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16" fillId="0" borderId="0" xfId="0" applyFont="1"/>
    <xf numFmtId="2" fontId="6" fillId="2" borderId="1" xfId="0" applyNumberFormat="1" applyFont="1" applyFill="1" applyBorder="1" applyAlignment="1">
      <alignment horizontal="center" vertical="top"/>
    </xf>
    <xf numFmtId="4" fontId="6" fillId="2" borderId="1" xfId="0" applyNumberFormat="1" applyFont="1" applyFill="1" applyBorder="1" applyAlignment="1">
      <alignment horizontal="center" vertical="top" wrapText="1"/>
    </xf>
    <xf numFmtId="4" fontId="6" fillId="2" borderId="1" xfId="0" applyNumberFormat="1" applyFont="1" applyFill="1" applyBorder="1" applyAlignment="1">
      <alignment horizontal="center" vertical="top"/>
    </xf>
    <xf numFmtId="0" fontId="3" fillId="2" borderId="3" xfId="0" applyFont="1" applyFill="1" applyBorder="1" applyAlignment="1">
      <alignment horizontal="center" vertical="top" wrapText="1"/>
    </xf>
    <xf numFmtId="0" fontId="1" fillId="2" borderId="8" xfId="0" applyFont="1" applyFill="1" applyBorder="1" applyAlignment="1">
      <alignment horizontal="center" vertical="top"/>
    </xf>
    <xf numFmtId="0" fontId="2" fillId="2" borderId="8" xfId="0" applyFont="1" applyFill="1" applyBorder="1" applyAlignment="1">
      <alignment horizontal="center" vertical="top"/>
    </xf>
    <xf numFmtId="2"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0" fillId="2" borderId="3" xfId="0" applyFill="1" applyBorder="1" applyAlignment="1">
      <alignment horizontal="left"/>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vertical="center"/>
    </xf>
    <xf numFmtId="2"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0" fillId="2" borderId="0" xfId="0" applyFill="1" applyAlignment="1"/>
    <xf numFmtId="2" fontId="0" fillId="6" borderId="1" xfId="3" applyNumberFormat="1" applyFont="1" applyFill="1" applyBorder="1" applyAlignment="1">
      <alignment horizontal="center" vertical="top"/>
    </xf>
    <xf numFmtId="2" fontId="0" fillId="6" borderId="1" xfId="3" applyNumberFormat="1" applyFont="1" applyFill="1" applyBorder="1" applyAlignment="1">
      <alignment horizontal="center" vertical="center"/>
    </xf>
    <xf numFmtId="165" fontId="5" fillId="6" borderId="1" xfId="1"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10" fillId="6" borderId="1" xfId="2" applyNumberFormat="1" applyFill="1" applyBorder="1" applyAlignment="1">
      <alignment horizontal="center" vertical="center"/>
    </xf>
    <xf numFmtId="166" fontId="6"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top"/>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9" xfId="0" applyFont="1" applyFill="1" applyBorder="1" applyAlignment="1">
      <alignment horizontal="center" vertical="top"/>
    </xf>
    <xf numFmtId="0" fontId="1"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8" xfId="0" applyFont="1" applyFill="1" applyBorder="1" applyAlignment="1">
      <alignment horizontal="center" vertical="top"/>
    </xf>
    <xf numFmtId="0" fontId="7" fillId="2" borderId="0" xfId="0" applyFont="1" applyFill="1" applyBorder="1" applyAlignment="1">
      <alignment horizontal="center"/>
    </xf>
    <xf numFmtId="2"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xf>
    <xf numFmtId="0" fontId="17" fillId="2" borderId="2" xfId="0" applyFont="1" applyFill="1" applyBorder="1" applyAlignment="1">
      <alignment horizontal="left"/>
    </xf>
    <xf numFmtId="0" fontId="0" fillId="2" borderId="3" xfId="0" applyFill="1" applyBorder="1" applyAlignment="1">
      <alignment horizontal="left"/>
    </xf>
    <xf numFmtId="0" fontId="1"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64" fontId="5" fillId="6"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2" fontId="1" fillId="2" borderId="0" xfId="0" applyNumberFormat="1" applyFont="1" applyFill="1" applyBorder="1" applyAlignment="1">
      <alignment horizontal="center"/>
    </xf>
    <xf numFmtId="2" fontId="1" fillId="2" borderId="0" xfId="0" applyNumberFormat="1" applyFont="1" applyFill="1" applyBorder="1" applyAlignment="1">
      <alignment horizontal="center" vertical="top"/>
    </xf>
    <xf numFmtId="2" fontId="1" fillId="2" borderId="0" xfId="0" applyNumberFormat="1" applyFont="1" applyFill="1" applyBorder="1" applyAlignment="1">
      <alignment vertical="center"/>
    </xf>
  </cellXfs>
  <cellStyles count="7">
    <cellStyle name="xl24" xfId="5"/>
    <cellStyle name="xl37" xfId="6"/>
    <cellStyle name="xl64" xfId="4"/>
    <cellStyle name="Обычный" xfId="0" builtinId="0"/>
    <cellStyle name="Обычный 2" xfId="2"/>
    <cellStyle name="Процентный" xfId="1" builtinId="5"/>
    <cellStyle name="Процентный 2" xfId="3"/>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P15"/>
  <sheetViews>
    <sheetView tabSelected="1" view="pageBreakPreview" topLeftCell="A3" zoomScale="80" zoomScaleNormal="80" zoomScaleSheetLayoutView="80" zoomScalePageLayoutView="60" workbookViewId="0">
      <pane xSplit="2" ySplit="3" topLeftCell="C6" activePane="bottomRight" state="frozen"/>
      <selection activeCell="A3" sqref="A3"/>
      <selection pane="topRight" activeCell="C3" sqref="C3"/>
      <selection pane="bottomLeft" activeCell="A5" sqref="A5"/>
      <selection pane="bottomRight" activeCell="E15" sqref="D15:E15"/>
    </sheetView>
  </sheetViews>
  <sheetFormatPr defaultRowHeight="15" x14ac:dyDescent="0.25"/>
  <cols>
    <col min="1" max="1" width="2.85546875" style="2" customWidth="1"/>
    <col min="2" max="2" width="63.7109375" style="2" customWidth="1"/>
    <col min="3" max="3" width="6.5703125" style="2" customWidth="1"/>
    <col min="4" max="4" width="10.28515625" style="2" customWidth="1"/>
    <col min="5" max="5" width="7.7109375" style="12" customWidth="1"/>
    <col min="6" max="86" width="7.7109375" style="2" customWidth="1"/>
    <col min="87" max="87" width="10.7109375" style="2" customWidth="1"/>
    <col min="88" max="89" width="10.42578125" style="2" customWidth="1"/>
    <col min="90" max="91" width="11.140625" style="2" customWidth="1"/>
    <col min="92" max="92" width="12" style="12" customWidth="1"/>
    <col min="93" max="93" width="10.5703125" style="12" customWidth="1"/>
    <col min="94" max="94" width="13.140625" style="12" customWidth="1"/>
  </cols>
  <sheetData>
    <row r="1" spans="1:94" s="1" customFormat="1" ht="18.75" hidden="1" customHeight="1" x14ac:dyDescent="0.25">
      <c r="A1" s="36" t="s">
        <v>38</v>
      </c>
      <c r="B1" s="36"/>
      <c r="C1" s="36"/>
      <c r="D1" s="36"/>
      <c r="E1" s="5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102" t="s">
        <v>38</v>
      </c>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row>
    <row r="2" spans="1:94" ht="21" hidden="1" customHeight="1" x14ac:dyDescent="0.25">
      <c r="A2" s="4" t="s">
        <v>36</v>
      </c>
      <c r="B2" s="49"/>
      <c r="C2" s="4" t="s">
        <v>0</v>
      </c>
      <c r="D2" s="103" t="s">
        <v>8</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74"/>
      <c r="AS2" s="104" t="s">
        <v>8</v>
      </c>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75"/>
      <c r="CI2" s="105" t="s">
        <v>7</v>
      </c>
      <c r="CJ2" s="105"/>
      <c r="CK2" s="105"/>
      <c r="CL2" s="105"/>
      <c r="CM2" s="105"/>
      <c r="CN2" s="105"/>
      <c r="CO2" s="105"/>
      <c r="CP2" s="105"/>
    </row>
    <row r="3" spans="1:94" ht="21" customHeight="1" x14ac:dyDescent="0.25">
      <c r="A3" s="4"/>
      <c r="B3" s="106" t="s">
        <v>147</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76"/>
      <c r="CI3" s="105"/>
      <c r="CJ3" s="105"/>
      <c r="CK3" s="105"/>
      <c r="CL3" s="105"/>
      <c r="CM3" s="105"/>
      <c r="CN3" s="105"/>
      <c r="CO3" s="105"/>
      <c r="CP3" s="105"/>
    </row>
    <row r="4" spans="1:94" ht="41.25" customHeight="1" x14ac:dyDescent="0.25">
      <c r="A4" s="108"/>
      <c r="B4" s="108"/>
      <c r="C4" s="109" t="s">
        <v>2</v>
      </c>
      <c r="D4" s="110"/>
      <c r="E4" s="110"/>
      <c r="F4" s="110"/>
      <c r="G4" s="110"/>
      <c r="H4" s="110"/>
      <c r="I4" s="110"/>
      <c r="J4" s="110"/>
      <c r="K4" s="110"/>
      <c r="L4" s="110"/>
      <c r="M4" s="110"/>
      <c r="N4" s="110"/>
      <c r="O4" s="110"/>
      <c r="P4" s="110"/>
      <c r="Q4" s="110"/>
      <c r="R4" s="110"/>
      <c r="S4" s="110"/>
      <c r="T4" s="110"/>
      <c r="U4" s="110"/>
      <c r="V4" s="110"/>
      <c r="W4" s="110"/>
      <c r="X4" s="110"/>
      <c r="Y4" s="110"/>
      <c r="Z4" s="110"/>
      <c r="AA4" s="110"/>
      <c r="AB4" s="111"/>
      <c r="AC4" s="109" t="s">
        <v>3</v>
      </c>
      <c r="AD4" s="110"/>
      <c r="AE4" s="110"/>
      <c r="AF4" s="110"/>
      <c r="AG4" s="110"/>
      <c r="AH4" s="110"/>
      <c r="AI4" s="110"/>
      <c r="AJ4" s="110"/>
      <c r="AK4" s="110"/>
      <c r="AL4" s="110"/>
      <c r="AM4" s="110"/>
      <c r="AN4" s="110"/>
      <c r="AO4" s="110"/>
      <c r="AP4" s="110"/>
      <c r="AQ4" s="110"/>
      <c r="AR4" s="111"/>
      <c r="AS4" s="109" t="s">
        <v>3</v>
      </c>
      <c r="AT4" s="110"/>
      <c r="AU4" s="110"/>
      <c r="AV4" s="110"/>
      <c r="AW4" s="110"/>
      <c r="AX4" s="110"/>
      <c r="AY4" s="110"/>
      <c r="AZ4" s="110"/>
      <c r="BA4" s="110"/>
      <c r="BB4" s="110"/>
      <c r="BC4" s="110"/>
      <c r="BD4" s="110"/>
      <c r="BE4" s="110"/>
      <c r="BF4" s="110"/>
      <c r="BG4" s="110"/>
      <c r="BH4" s="110"/>
      <c r="BI4" s="110"/>
      <c r="BJ4" s="111"/>
      <c r="BK4" s="109" t="s">
        <v>10</v>
      </c>
      <c r="BL4" s="110"/>
      <c r="BM4" s="110"/>
      <c r="BN4" s="110"/>
      <c r="BO4" s="110"/>
      <c r="BP4" s="110"/>
      <c r="BQ4" s="111"/>
      <c r="BR4" s="89" t="s">
        <v>146</v>
      </c>
      <c r="BS4" s="90"/>
      <c r="BT4" s="90"/>
      <c r="BU4" s="91"/>
      <c r="BV4" s="95" t="s">
        <v>172</v>
      </c>
      <c r="BW4" s="96"/>
      <c r="BX4" s="96"/>
      <c r="BY4" s="96"/>
      <c r="BZ4" s="96"/>
      <c r="CA4" s="96"/>
      <c r="CB4" s="96"/>
      <c r="CC4" s="96"/>
      <c r="CD4" s="96"/>
      <c r="CE4" s="96"/>
      <c r="CF4" s="96"/>
      <c r="CG4" s="96"/>
      <c r="CH4" s="97"/>
      <c r="CI4" s="105"/>
      <c r="CJ4" s="105"/>
      <c r="CK4" s="105"/>
      <c r="CL4" s="105"/>
      <c r="CM4" s="105"/>
      <c r="CN4" s="105"/>
      <c r="CO4" s="105"/>
      <c r="CP4" s="105"/>
    </row>
    <row r="5" spans="1:94" ht="15.75" hidden="1" customHeight="1" x14ac:dyDescent="0.25">
      <c r="A5" s="35"/>
      <c r="B5" s="32"/>
      <c r="C5" s="35"/>
      <c r="D5" s="16"/>
      <c r="E5" s="98" t="s">
        <v>13</v>
      </c>
      <c r="F5" s="99"/>
      <c r="G5" s="72"/>
      <c r="H5" s="98" t="s">
        <v>14</v>
      </c>
      <c r="I5" s="99"/>
      <c r="J5" s="72"/>
      <c r="K5" s="98" t="s">
        <v>15</v>
      </c>
      <c r="L5" s="99"/>
      <c r="M5" s="72"/>
      <c r="N5" s="100" t="s">
        <v>16</v>
      </c>
      <c r="O5" s="101"/>
      <c r="P5" s="73"/>
      <c r="Q5" s="98" t="s">
        <v>17</v>
      </c>
      <c r="R5" s="99"/>
      <c r="S5" s="72"/>
      <c r="T5" s="98" t="s">
        <v>18</v>
      </c>
      <c r="U5" s="99"/>
      <c r="V5" s="72"/>
      <c r="W5" s="98" t="s">
        <v>19</v>
      </c>
      <c r="X5" s="99"/>
      <c r="Y5" s="72"/>
      <c r="Z5" s="98" t="s">
        <v>37</v>
      </c>
      <c r="AA5" s="99"/>
      <c r="AB5" s="72"/>
      <c r="AC5" s="45"/>
      <c r="AD5" s="46" t="s">
        <v>20</v>
      </c>
      <c r="AE5" s="46"/>
      <c r="AF5" s="46"/>
      <c r="AG5" s="46" t="s">
        <v>22</v>
      </c>
      <c r="AH5" s="46"/>
      <c r="AI5" s="46"/>
      <c r="AJ5" s="46" t="s">
        <v>23</v>
      </c>
      <c r="AK5" s="46"/>
      <c r="AL5" s="46"/>
      <c r="AM5" s="46" t="s">
        <v>24</v>
      </c>
      <c r="AN5" s="46"/>
      <c r="AO5" s="46"/>
      <c r="AP5" s="46" t="s">
        <v>25</v>
      </c>
      <c r="AQ5" s="46"/>
      <c r="AR5" s="46"/>
      <c r="AS5" s="46" t="s">
        <v>27</v>
      </c>
      <c r="AT5" s="46"/>
      <c r="AU5" s="46"/>
      <c r="AV5" s="46" t="s">
        <v>28</v>
      </c>
      <c r="AW5" s="46"/>
      <c r="AX5" s="46"/>
      <c r="AY5" s="47" t="s">
        <v>29</v>
      </c>
      <c r="AZ5" s="47"/>
      <c r="BA5" s="47"/>
      <c r="BB5" s="46" t="s">
        <v>30</v>
      </c>
      <c r="BC5" s="46"/>
      <c r="BD5" s="46"/>
      <c r="BE5" s="46" t="s">
        <v>39</v>
      </c>
      <c r="BF5" s="46"/>
      <c r="BG5" s="46"/>
      <c r="BH5" s="46" t="s">
        <v>40</v>
      </c>
      <c r="BI5" s="46"/>
      <c r="BJ5" s="46"/>
      <c r="BK5" s="46"/>
      <c r="BL5" s="46" t="s">
        <v>32</v>
      </c>
      <c r="BM5" s="46"/>
      <c r="BN5" s="46"/>
      <c r="BO5" s="46" t="s">
        <v>34</v>
      </c>
      <c r="BP5" s="46"/>
      <c r="BQ5" s="46"/>
      <c r="BR5" s="46"/>
      <c r="BS5" s="46" t="s">
        <v>35</v>
      </c>
      <c r="BT5" s="46"/>
      <c r="BU5" s="46"/>
      <c r="BV5" s="46"/>
      <c r="BW5" s="46" t="s">
        <v>41</v>
      </c>
      <c r="BX5" s="46"/>
      <c r="BY5" s="46"/>
      <c r="BZ5" s="46" t="s">
        <v>42</v>
      </c>
      <c r="CA5" s="46"/>
      <c r="CB5" s="46"/>
      <c r="CC5" s="46" t="s">
        <v>43</v>
      </c>
      <c r="CD5" s="46"/>
      <c r="CE5" s="46"/>
      <c r="CF5" s="46" t="s">
        <v>44</v>
      </c>
      <c r="CG5" s="46"/>
      <c r="CH5" s="46"/>
      <c r="CI5" s="46" t="s">
        <v>5</v>
      </c>
      <c r="CJ5" s="46"/>
      <c r="CK5" s="46"/>
      <c r="CL5" s="46"/>
      <c r="CM5" s="46"/>
      <c r="CN5" s="48" t="s">
        <v>6</v>
      </c>
      <c r="CO5" s="48"/>
      <c r="CP5" s="48"/>
    </row>
    <row r="6" spans="1:94" s="6" customFormat="1" ht="320.25" customHeight="1" x14ac:dyDescent="0.2">
      <c r="A6" s="4" t="s">
        <v>145</v>
      </c>
      <c r="B6" s="33" t="s">
        <v>9</v>
      </c>
      <c r="C6" s="34" t="s">
        <v>0</v>
      </c>
      <c r="D6" s="23" t="s">
        <v>88</v>
      </c>
      <c r="E6" s="92" t="s">
        <v>11</v>
      </c>
      <c r="F6" s="93"/>
      <c r="G6" s="94"/>
      <c r="H6" s="92" t="s">
        <v>153</v>
      </c>
      <c r="I6" s="93"/>
      <c r="J6" s="94"/>
      <c r="K6" s="92" t="s">
        <v>154</v>
      </c>
      <c r="L6" s="93"/>
      <c r="M6" s="94"/>
      <c r="N6" s="92" t="s">
        <v>155</v>
      </c>
      <c r="O6" s="93"/>
      <c r="P6" s="94"/>
      <c r="Q6" s="92" t="s">
        <v>156</v>
      </c>
      <c r="R6" s="93"/>
      <c r="S6" s="94"/>
      <c r="T6" s="92" t="s">
        <v>157</v>
      </c>
      <c r="U6" s="93"/>
      <c r="V6" s="94"/>
      <c r="W6" s="92" t="s">
        <v>158</v>
      </c>
      <c r="X6" s="93"/>
      <c r="Y6" s="94"/>
      <c r="Z6" s="92" t="s">
        <v>159</v>
      </c>
      <c r="AA6" s="93"/>
      <c r="AB6" s="94"/>
      <c r="AC6" s="9" t="s">
        <v>88</v>
      </c>
      <c r="AD6" s="92" t="s">
        <v>12</v>
      </c>
      <c r="AE6" s="93"/>
      <c r="AF6" s="94"/>
      <c r="AG6" s="92" t="s">
        <v>21</v>
      </c>
      <c r="AH6" s="93"/>
      <c r="AI6" s="94"/>
      <c r="AJ6" s="92" t="s">
        <v>160</v>
      </c>
      <c r="AK6" s="93"/>
      <c r="AL6" s="94"/>
      <c r="AM6" s="92" t="s">
        <v>161</v>
      </c>
      <c r="AN6" s="93"/>
      <c r="AO6" s="94"/>
      <c r="AP6" s="92" t="s">
        <v>162</v>
      </c>
      <c r="AQ6" s="93"/>
      <c r="AR6" s="71"/>
      <c r="AS6" s="92" t="s">
        <v>26</v>
      </c>
      <c r="AT6" s="93"/>
      <c r="AU6" s="94"/>
      <c r="AV6" s="92" t="s">
        <v>163</v>
      </c>
      <c r="AW6" s="93"/>
      <c r="AX6" s="94"/>
      <c r="AY6" s="92" t="s">
        <v>164</v>
      </c>
      <c r="AZ6" s="93"/>
      <c r="BA6" s="94"/>
      <c r="BB6" s="92" t="s">
        <v>165</v>
      </c>
      <c r="BC6" s="93"/>
      <c r="BD6" s="94"/>
      <c r="BE6" s="92" t="s">
        <v>166</v>
      </c>
      <c r="BF6" s="93"/>
      <c r="BG6" s="71"/>
      <c r="BH6" s="92" t="s">
        <v>167</v>
      </c>
      <c r="BI6" s="93"/>
      <c r="BJ6" s="94"/>
      <c r="BK6" s="7" t="s">
        <v>48</v>
      </c>
      <c r="BL6" s="92" t="s">
        <v>31</v>
      </c>
      <c r="BM6" s="93"/>
      <c r="BN6" s="94"/>
      <c r="BO6" s="92" t="s">
        <v>33</v>
      </c>
      <c r="BP6" s="93"/>
      <c r="BQ6" s="94"/>
      <c r="BR6" s="7" t="s">
        <v>48</v>
      </c>
      <c r="BS6" s="92" t="s">
        <v>168</v>
      </c>
      <c r="BT6" s="93"/>
      <c r="BU6" s="94"/>
      <c r="BV6" s="7" t="s">
        <v>48</v>
      </c>
      <c r="BW6" s="92" t="s">
        <v>45</v>
      </c>
      <c r="BX6" s="93"/>
      <c r="BY6" s="94"/>
      <c r="BZ6" s="92" t="s">
        <v>46</v>
      </c>
      <c r="CA6" s="93"/>
      <c r="CB6" s="94"/>
      <c r="CC6" s="92" t="s">
        <v>169</v>
      </c>
      <c r="CD6" s="93"/>
      <c r="CE6" s="94"/>
      <c r="CF6" s="92" t="s">
        <v>170</v>
      </c>
      <c r="CG6" s="93"/>
      <c r="CH6" s="94"/>
      <c r="CI6" s="10" t="s">
        <v>49</v>
      </c>
      <c r="CJ6" s="10" t="s">
        <v>117</v>
      </c>
      <c r="CK6" s="10" t="s">
        <v>118</v>
      </c>
      <c r="CL6" s="10" t="s">
        <v>135</v>
      </c>
      <c r="CM6" s="10" t="s">
        <v>136</v>
      </c>
      <c r="CN6" s="11" t="s">
        <v>138</v>
      </c>
      <c r="CO6" s="11" t="s">
        <v>144</v>
      </c>
      <c r="CP6" s="11" t="s">
        <v>142</v>
      </c>
    </row>
    <row r="7" spans="1:94" s="6" customFormat="1" ht="21.75" customHeight="1" x14ac:dyDescent="0.2">
      <c r="A7" s="4"/>
      <c r="B7" s="37"/>
      <c r="C7" s="4"/>
      <c r="D7" s="39" t="s">
        <v>98</v>
      </c>
      <c r="E7" s="5" t="s">
        <v>51</v>
      </c>
      <c r="F7" s="5" t="s">
        <v>89</v>
      </c>
      <c r="G7" s="5" t="s">
        <v>50</v>
      </c>
      <c r="H7" s="5" t="s">
        <v>52</v>
      </c>
      <c r="I7" s="5" t="s">
        <v>90</v>
      </c>
      <c r="J7" s="5" t="s">
        <v>53</v>
      </c>
      <c r="K7" s="5" t="s">
        <v>54</v>
      </c>
      <c r="L7" s="5" t="s">
        <v>91</v>
      </c>
      <c r="M7" s="5" t="s">
        <v>55</v>
      </c>
      <c r="N7" s="5" t="s">
        <v>56</v>
      </c>
      <c r="O7" s="5" t="s">
        <v>92</v>
      </c>
      <c r="P7" s="5" t="s">
        <v>57</v>
      </c>
      <c r="Q7" s="5" t="s">
        <v>58</v>
      </c>
      <c r="R7" s="5" t="s">
        <v>93</v>
      </c>
      <c r="S7" s="5" t="s">
        <v>59</v>
      </c>
      <c r="T7" s="5" t="s">
        <v>60</v>
      </c>
      <c r="U7" s="5" t="s">
        <v>94</v>
      </c>
      <c r="V7" s="5" t="s">
        <v>61</v>
      </c>
      <c r="W7" s="5" t="s">
        <v>62</v>
      </c>
      <c r="X7" s="5" t="s">
        <v>95</v>
      </c>
      <c r="Y7" s="5" t="s">
        <v>63</v>
      </c>
      <c r="Z7" s="5" t="s">
        <v>64</v>
      </c>
      <c r="AA7" s="5" t="s">
        <v>96</v>
      </c>
      <c r="AB7" s="5" t="s">
        <v>65</v>
      </c>
      <c r="AC7" s="9" t="s">
        <v>97</v>
      </c>
      <c r="AD7" s="5" t="s">
        <v>66</v>
      </c>
      <c r="AE7" s="5" t="s">
        <v>99</v>
      </c>
      <c r="AF7" s="5" t="s">
        <v>67</v>
      </c>
      <c r="AG7" s="5" t="s">
        <v>69</v>
      </c>
      <c r="AH7" s="5" t="s">
        <v>100</v>
      </c>
      <c r="AI7" s="5" t="s">
        <v>68</v>
      </c>
      <c r="AJ7" s="5" t="s">
        <v>70</v>
      </c>
      <c r="AK7" s="5" t="s">
        <v>101</v>
      </c>
      <c r="AL7" s="5" t="s">
        <v>71</v>
      </c>
      <c r="AM7" s="5" t="s">
        <v>72</v>
      </c>
      <c r="AN7" s="5" t="s">
        <v>102</v>
      </c>
      <c r="AO7" s="5" t="s">
        <v>73</v>
      </c>
      <c r="AP7" s="5" t="s">
        <v>74</v>
      </c>
      <c r="AQ7" s="5" t="s">
        <v>103</v>
      </c>
      <c r="AR7" s="5" t="s">
        <v>75</v>
      </c>
      <c r="AS7" s="5" t="s">
        <v>76</v>
      </c>
      <c r="AT7" s="5" t="s">
        <v>104</v>
      </c>
      <c r="AU7" s="5" t="s">
        <v>77</v>
      </c>
      <c r="AV7" s="5" t="s">
        <v>78</v>
      </c>
      <c r="AW7" s="5" t="s">
        <v>105</v>
      </c>
      <c r="AX7" s="5" t="s">
        <v>79</v>
      </c>
      <c r="AY7" s="5" t="s">
        <v>80</v>
      </c>
      <c r="AZ7" s="5" t="s">
        <v>106</v>
      </c>
      <c r="BA7" s="5" t="s">
        <v>81</v>
      </c>
      <c r="BB7" s="5" t="s">
        <v>82</v>
      </c>
      <c r="BC7" s="5" t="s">
        <v>107</v>
      </c>
      <c r="BD7" s="5" t="s">
        <v>83</v>
      </c>
      <c r="BE7" s="5" t="s">
        <v>84</v>
      </c>
      <c r="BF7" s="5" t="s">
        <v>108</v>
      </c>
      <c r="BG7" s="5" t="s">
        <v>85</v>
      </c>
      <c r="BH7" s="5" t="s">
        <v>87</v>
      </c>
      <c r="BI7" s="5" t="s">
        <v>109</v>
      </c>
      <c r="BJ7" s="5" t="s">
        <v>86</v>
      </c>
      <c r="BK7" s="7" t="s">
        <v>110</v>
      </c>
      <c r="BL7" s="5" t="s">
        <v>111</v>
      </c>
      <c r="BM7" s="5" t="s">
        <v>112</v>
      </c>
      <c r="BN7" s="5" t="s">
        <v>113</v>
      </c>
      <c r="BO7" s="5" t="s">
        <v>114</v>
      </c>
      <c r="BP7" s="5" t="s">
        <v>115</v>
      </c>
      <c r="BQ7" s="5" t="s">
        <v>116</v>
      </c>
      <c r="BR7" s="7" t="s">
        <v>122</v>
      </c>
      <c r="BS7" s="5" t="s">
        <v>123</v>
      </c>
      <c r="BT7" s="5" t="s">
        <v>124</v>
      </c>
      <c r="BU7" s="5" t="s">
        <v>171</v>
      </c>
      <c r="BV7" s="7" t="s">
        <v>126</v>
      </c>
      <c r="BW7" s="5" t="s">
        <v>127</v>
      </c>
      <c r="BX7" s="5" t="s">
        <v>128</v>
      </c>
      <c r="BY7" s="5" t="s">
        <v>173</v>
      </c>
      <c r="BZ7" s="5" t="s">
        <v>129</v>
      </c>
      <c r="CA7" s="5" t="s">
        <v>130</v>
      </c>
      <c r="CB7" s="5" t="s">
        <v>174</v>
      </c>
      <c r="CC7" s="5" t="s">
        <v>131</v>
      </c>
      <c r="CD7" s="5" t="s">
        <v>132</v>
      </c>
      <c r="CE7" s="5" t="s">
        <v>175</v>
      </c>
      <c r="CF7" s="5" t="s">
        <v>133</v>
      </c>
      <c r="CG7" s="5" t="s">
        <v>134</v>
      </c>
      <c r="CH7" s="5" t="s">
        <v>176</v>
      </c>
      <c r="CI7" s="10" t="s">
        <v>119</v>
      </c>
      <c r="CJ7" s="10" t="s">
        <v>120</v>
      </c>
      <c r="CK7" s="10" t="s">
        <v>121</v>
      </c>
      <c r="CL7" s="10" t="s">
        <v>125</v>
      </c>
      <c r="CM7" s="10" t="s">
        <v>137</v>
      </c>
      <c r="CN7" s="11" t="s">
        <v>139</v>
      </c>
      <c r="CO7" s="11" t="s">
        <v>140</v>
      </c>
      <c r="CP7" s="11" t="s">
        <v>141</v>
      </c>
    </row>
    <row r="8" spans="1:94" s="67" customFormat="1" ht="14.25" customHeight="1" x14ac:dyDescent="0.2">
      <c r="A8" s="60"/>
      <c r="B8" s="61"/>
      <c r="C8" s="60"/>
      <c r="D8" s="62">
        <v>0.3</v>
      </c>
      <c r="E8" s="59"/>
      <c r="F8" s="59">
        <v>0.1</v>
      </c>
      <c r="G8" s="59"/>
      <c r="H8" s="59"/>
      <c r="I8" s="59">
        <v>0.1</v>
      </c>
      <c r="J8" s="59"/>
      <c r="K8" s="59"/>
      <c r="L8" s="59">
        <v>0.05</v>
      </c>
      <c r="M8" s="59"/>
      <c r="N8" s="59"/>
      <c r="O8" s="59">
        <v>0.05</v>
      </c>
      <c r="P8" s="59"/>
      <c r="Q8" s="59"/>
      <c r="R8" s="59">
        <v>7.0000000000000007E-2</v>
      </c>
      <c r="S8" s="59"/>
      <c r="T8" s="59"/>
      <c r="U8" s="59">
        <v>7.0000000000000007E-2</v>
      </c>
      <c r="V8" s="59"/>
      <c r="W8" s="59"/>
      <c r="X8" s="59">
        <v>0.06</v>
      </c>
      <c r="Y8" s="59"/>
      <c r="Z8" s="59"/>
      <c r="AA8" s="59">
        <v>0.04</v>
      </c>
      <c r="AB8" s="59"/>
      <c r="AC8" s="64">
        <v>0.3</v>
      </c>
      <c r="AD8" s="59"/>
      <c r="AE8" s="59">
        <v>7.0000000000000007E-2</v>
      </c>
      <c r="AF8" s="59"/>
      <c r="AG8" s="59"/>
      <c r="AH8" s="59">
        <v>0.1</v>
      </c>
      <c r="AI8" s="59"/>
      <c r="AJ8" s="59"/>
      <c r="AK8" s="59">
        <v>7.0000000000000007E-2</v>
      </c>
      <c r="AL8" s="59"/>
      <c r="AM8" s="59"/>
      <c r="AN8" s="59">
        <v>7.0000000000000007E-2</v>
      </c>
      <c r="AO8" s="59"/>
      <c r="AP8" s="59"/>
      <c r="AQ8" s="59">
        <v>7.0000000000000007E-2</v>
      </c>
      <c r="AR8" s="59"/>
      <c r="AS8" s="59"/>
      <c r="AT8" s="59">
        <v>0.1</v>
      </c>
      <c r="AU8" s="59"/>
      <c r="AV8" s="59"/>
      <c r="AW8" s="59">
        <v>0.1</v>
      </c>
      <c r="AX8" s="59"/>
      <c r="AY8" s="59"/>
      <c r="AZ8" s="59">
        <v>7.0000000000000007E-2</v>
      </c>
      <c r="BA8" s="59"/>
      <c r="BB8" s="59"/>
      <c r="BC8" s="59">
        <v>0.1</v>
      </c>
      <c r="BD8" s="59"/>
      <c r="BE8" s="59"/>
      <c r="BF8" s="59">
        <v>0.15</v>
      </c>
      <c r="BG8" s="59"/>
      <c r="BH8" s="59"/>
      <c r="BI8" s="59">
        <v>0.1</v>
      </c>
      <c r="BJ8" s="59"/>
      <c r="BK8" s="65">
        <v>0.2</v>
      </c>
      <c r="BL8" s="59"/>
      <c r="BM8" s="59">
        <v>0.6</v>
      </c>
      <c r="BN8" s="59"/>
      <c r="BO8" s="59"/>
      <c r="BP8" s="59">
        <v>0.4</v>
      </c>
      <c r="BQ8" s="59"/>
      <c r="BR8" s="65">
        <v>0.1</v>
      </c>
      <c r="BS8" s="59"/>
      <c r="BT8" s="59">
        <v>1</v>
      </c>
      <c r="BU8" s="59"/>
      <c r="BV8" s="64">
        <v>0.1</v>
      </c>
      <c r="BW8" s="59"/>
      <c r="BX8" s="69">
        <v>0.25</v>
      </c>
      <c r="BY8" s="69"/>
      <c r="BZ8" s="69"/>
      <c r="CA8" s="69">
        <v>0.25</v>
      </c>
      <c r="CB8" s="69"/>
      <c r="CC8" s="69"/>
      <c r="CD8" s="69">
        <v>0.25</v>
      </c>
      <c r="CE8" s="69"/>
      <c r="CF8" s="69"/>
      <c r="CG8" s="69">
        <v>0.25</v>
      </c>
      <c r="CH8" s="69"/>
      <c r="CI8" s="66"/>
      <c r="CJ8" s="66"/>
      <c r="CK8" s="66"/>
      <c r="CL8" s="66"/>
      <c r="CM8" s="66"/>
      <c r="CN8" s="63"/>
      <c r="CO8" s="63"/>
      <c r="CP8" s="63"/>
    </row>
    <row r="9" spans="1:94" s="15" customFormat="1" ht="22.5" hidden="1" customHeight="1" x14ac:dyDescent="0.25">
      <c r="A9" s="13">
        <v>1</v>
      </c>
      <c r="B9" s="38" t="s">
        <v>4</v>
      </c>
      <c r="C9" s="14" t="s">
        <v>1</v>
      </c>
      <c r="D9" s="17">
        <v>0.375</v>
      </c>
      <c r="E9" s="56">
        <v>0</v>
      </c>
      <c r="F9" s="51">
        <v>0.21739130434782611</v>
      </c>
      <c r="G9" s="51"/>
      <c r="H9" s="52">
        <v>4</v>
      </c>
      <c r="I9" s="51">
        <v>0.21739130434782611</v>
      </c>
      <c r="J9" s="51"/>
      <c r="K9" s="52">
        <v>4</v>
      </c>
      <c r="L9" s="51">
        <v>0.10869565217391305</v>
      </c>
      <c r="M9" s="51"/>
      <c r="N9" s="52">
        <v>4</v>
      </c>
      <c r="O9" s="51">
        <v>0.10869565217391305</v>
      </c>
      <c r="P9" s="51"/>
      <c r="Q9" s="51" t="s">
        <v>47</v>
      </c>
      <c r="R9" s="51">
        <v>7.0000000000000007E-2</v>
      </c>
      <c r="S9" s="51"/>
      <c r="T9" s="52" t="s">
        <v>47</v>
      </c>
      <c r="U9" s="51">
        <v>7.0000000000000007E-2</v>
      </c>
      <c r="V9" s="51"/>
      <c r="W9" s="52">
        <v>5</v>
      </c>
      <c r="X9" s="51">
        <v>0.13043478260869565</v>
      </c>
      <c r="Y9" s="51"/>
      <c r="Z9" s="52">
        <v>0</v>
      </c>
      <c r="AA9" s="51">
        <v>8.6956521739130432E-2</v>
      </c>
      <c r="AB9" s="51"/>
      <c r="AC9" s="8">
        <v>0.375</v>
      </c>
      <c r="AD9" s="53">
        <v>0</v>
      </c>
      <c r="AE9" s="54">
        <v>0.20588235294117649</v>
      </c>
      <c r="AF9" s="54"/>
      <c r="AG9" s="53"/>
      <c r="AH9" s="54">
        <v>0.29411764705882354</v>
      </c>
      <c r="AI9" s="54"/>
      <c r="AJ9" s="53" t="s">
        <v>47</v>
      </c>
      <c r="AK9" s="54">
        <v>7.0000000000000007E-2</v>
      </c>
      <c r="AL9" s="54"/>
      <c r="AM9" s="52" t="s">
        <v>47</v>
      </c>
      <c r="AN9" s="51">
        <v>7.0000000000000007E-2</v>
      </c>
      <c r="AO9" s="51"/>
      <c r="AP9" s="52" t="s">
        <v>47</v>
      </c>
      <c r="AQ9" s="51">
        <v>7.0000000000000007E-2</v>
      </c>
      <c r="AR9" s="51"/>
      <c r="AS9" s="52">
        <v>5</v>
      </c>
      <c r="AT9" s="51">
        <v>0.29411764705882354</v>
      </c>
      <c r="AU9" s="51"/>
      <c r="AV9" s="52" t="s">
        <v>47</v>
      </c>
      <c r="AW9" s="51">
        <v>0.1</v>
      </c>
      <c r="AX9" s="51"/>
      <c r="AY9" s="52">
        <v>4</v>
      </c>
      <c r="AZ9" s="51">
        <v>0.20588235294117649</v>
      </c>
      <c r="BA9" s="51"/>
      <c r="BB9" s="52" t="s">
        <v>47</v>
      </c>
      <c r="BC9" s="51">
        <v>0.1</v>
      </c>
      <c r="BD9" s="51"/>
      <c r="BE9" s="52" t="s">
        <v>47</v>
      </c>
      <c r="BF9" s="51">
        <v>0.15</v>
      </c>
      <c r="BG9" s="51"/>
      <c r="BH9" s="52" t="s">
        <v>47</v>
      </c>
      <c r="BI9" s="51">
        <v>0.1</v>
      </c>
      <c r="BJ9" s="51"/>
      <c r="BK9" s="28">
        <v>0.25</v>
      </c>
      <c r="BL9" s="50">
        <v>5</v>
      </c>
      <c r="BM9" s="51">
        <v>0.6</v>
      </c>
      <c r="BN9" s="51"/>
      <c r="BO9" s="52">
        <v>4</v>
      </c>
      <c r="BP9" s="51">
        <v>0.4</v>
      </c>
      <c r="BQ9" s="51"/>
      <c r="BR9" s="28"/>
      <c r="BS9" s="52" t="s">
        <v>47</v>
      </c>
      <c r="BT9" s="51">
        <v>1</v>
      </c>
      <c r="BU9" s="51"/>
      <c r="BV9" s="29"/>
      <c r="BW9" s="52" t="s">
        <v>47</v>
      </c>
      <c r="BX9" s="51">
        <v>0.25</v>
      </c>
      <c r="BY9" s="51"/>
      <c r="BZ9" s="52" t="s">
        <v>47</v>
      </c>
      <c r="CA9" s="51">
        <v>0.25</v>
      </c>
      <c r="CB9" s="51"/>
      <c r="CC9" s="52" t="s">
        <v>47</v>
      </c>
      <c r="CD9" s="51">
        <v>0.25</v>
      </c>
      <c r="CE9" s="51"/>
      <c r="CF9" s="52" t="s">
        <v>47</v>
      </c>
      <c r="CG9" s="51">
        <v>0.25</v>
      </c>
      <c r="CH9" s="51"/>
      <c r="CI9" s="30">
        <v>0.91304347826086962</v>
      </c>
      <c r="CJ9" s="30">
        <v>0.68823529411764717</v>
      </c>
      <c r="CK9" s="30">
        <v>0.91999999999999993</v>
      </c>
      <c r="CL9" s="30"/>
      <c r="CM9" s="30"/>
      <c r="CN9" s="30">
        <v>2.5212787723785168</v>
      </c>
      <c r="CO9" s="27">
        <v>1</v>
      </c>
      <c r="CP9" s="18">
        <v>0.50425575447570337</v>
      </c>
    </row>
    <row r="10" spans="1:94" ht="18.75" x14ac:dyDescent="0.25">
      <c r="A10" s="3">
        <v>1</v>
      </c>
      <c r="B10" s="41" t="s">
        <v>148</v>
      </c>
      <c r="C10" s="77"/>
      <c r="D10" s="40">
        <v>0.3</v>
      </c>
      <c r="E10" s="57">
        <v>0</v>
      </c>
      <c r="F10" s="68">
        <v>0.1</v>
      </c>
      <c r="G10" s="68">
        <v>0</v>
      </c>
      <c r="H10" s="50">
        <v>0</v>
      </c>
      <c r="I10" s="68">
        <v>0.1</v>
      </c>
      <c r="J10" s="68">
        <v>0</v>
      </c>
      <c r="K10" s="50">
        <v>3</v>
      </c>
      <c r="L10" s="88">
        <v>0.03</v>
      </c>
      <c r="M10" s="88">
        <v>0.09</v>
      </c>
      <c r="N10" s="50">
        <v>3</v>
      </c>
      <c r="O10" s="88">
        <v>0.03</v>
      </c>
      <c r="P10" s="88">
        <v>0.09</v>
      </c>
      <c r="Q10" s="50">
        <v>4</v>
      </c>
      <c r="R10" s="88">
        <v>5.6000000000000001E-2</v>
      </c>
      <c r="S10" s="88">
        <v>0.224</v>
      </c>
      <c r="T10" s="50">
        <v>0</v>
      </c>
      <c r="U10" s="50">
        <v>7.0000000000000007E-2</v>
      </c>
      <c r="V10" s="50">
        <v>0</v>
      </c>
      <c r="W10" s="50">
        <v>5</v>
      </c>
      <c r="X10" s="88">
        <v>0.06</v>
      </c>
      <c r="Y10" s="88">
        <v>0.3</v>
      </c>
      <c r="Z10" s="50">
        <v>5</v>
      </c>
      <c r="AA10" s="88">
        <v>0.04</v>
      </c>
      <c r="AB10" s="88">
        <v>0.2</v>
      </c>
      <c r="AC10" s="29">
        <v>0.3</v>
      </c>
      <c r="AD10" s="50">
        <v>0</v>
      </c>
      <c r="AE10" s="88">
        <v>7.0000000000000007E-2</v>
      </c>
      <c r="AF10" s="88">
        <v>0</v>
      </c>
      <c r="AG10" s="50">
        <v>0</v>
      </c>
      <c r="AH10" s="88">
        <v>0.1</v>
      </c>
      <c r="AI10" s="88">
        <v>0</v>
      </c>
      <c r="AJ10" s="50">
        <v>5</v>
      </c>
      <c r="AK10" s="88">
        <v>7.0000000000000007E-2</v>
      </c>
      <c r="AL10" s="88">
        <v>0.35</v>
      </c>
      <c r="AM10" s="50">
        <v>5</v>
      </c>
      <c r="AN10" s="88">
        <v>7.0000000000000007E-2</v>
      </c>
      <c r="AO10" s="88">
        <v>0.35</v>
      </c>
      <c r="AP10" s="50">
        <v>5</v>
      </c>
      <c r="AQ10" s="88">
        <v>7.0000000000000007E-2</v>
      </c>
      <c r="AR10" s="88">
        <v>0.35</v>
      </c>
      <c r="AS10" s="50">
        <v>5</v>
      </c>
      <c r="AT10" s="88">
        <v>0.1</v>
      </c>
      <c r="AU10" s="88">
        <v>0.5</v>
      </c>
      <c r="AV10" s="50">
        <v>5</v>
      </c>
      <c r="AW10" s="88">
        <v>0.1</v>
      </c>
      <c r="AX10" s="88">
        <v>0.5</v>
      </c>
      <c r="AY10" s="50">
        <v>5</v>
      </c>
      <c r="AZ10" s="88">
        <v>7.0000000000000007E-2</v>
      </c>
      <c r="BA10" s="88">
        <v>0.35</v>
      </c>
      <c r="BB10" s="50">
        <v>5</v>
      </c>
      <c r="BC10" s="88">
        <v>0.1</v>
      </c>
      <c r="BD10" s="88">
        <v>0.5</v>
      </c>
      <c r="BE10" s="50">
        <v>5</v>
      </c>
      <c r="BF10" s="88">
        <v>0.15</v>
      </c>
      <c r="BG10" s="88">
        <v>0.75</v>
      </c>
      <c r="BH10" s="50">
        <v>5</v>
      </c>
      <c r="BI10" s="88">
        <v>0.1</v>
      </c>
      <c r="BJ10" s="88">
        <v>0.5</v>
      </c>
      <c r="BK10" s="29">
        <v>0.2</v>
      </c>
      <c r="BL10" s="50">
        <v>5</v>
      </c>
      <c r="BM10" s="50">
        <v>0.6</v>
      </c>
      <c r="BN10" s="50">
        <v>3</v>
      </c>
      <c r="BO10" s="50">
        <v>0</v>
      </c>
      <c r="BP10" s="50">
        <v>0.4</v>
      </c>
      <c r="BQ10" s="50">
        <v>0</v>
      </c>
      <c r="BR10" s="29">
        <v>0.1</v>
      </c>
      <c r="BS10" s="50">
        <v>5</v>
      </c>
      <c r="BT10" s="50">
        <v>1</v>
      </c>
      <c r="BU10" s="50">
        <v>5</v>
      </c>
      <c r="BV10" s="29">
        <v>0.1</v>
      </c>
      <c r="BW10" s="50">
        <v>5</v>
      </c>
      <c r="BX10" s="50">
        <v>0.25</v>
      </c>
      <c r="BY10" s="50">
        <v>1.25</v>
      </c>
      <c r="BZ10" s="50">
        <v>2</v>
      </c>
      <c r="CA10" s="68">
        <v>0.1</v>
      </c>
      <c r="CB10" s="68">
        <v>0.2</v>
      </c>
      <c r="CC10" s="50">
        <v>0</v>
      </c>
      <c r="CD10" s="70">
        <v>0.25</v>
      </c>
      <c r="CE10" s="70">
        <v>0</v>
      </c>
      <c r="CF10" s="50">
        <v>5</v>
      </c>
      <c r="CG10" s="68">
        <v>0.25</v>
      </c>
      <c r="CH10" s="68">
        <v>1.25</v>
      </c>
      <c r="CI10" s="31">
        <f>(G10+J10+M10+P10+S10+V10+Y10+AB10)*D10</f>
        <v>0.27119999999999994</v>
      </c>
      <c r="CJ10" s="31">
        <f>(AF10+AI10+AL10+AO10+AR10+AU10+AX10+BA10+BD10+BG10+BJ10)*AC10</f>
        <v>1.2450000000000001</v>
      </c>
      <c r="CK10" s="31">
        <f>(BN10+BQ10)*BK10</f>
        <v>0.60000000000000009</v>
      </c>
      <c r="CL10" s="31">
        <f>BU10*BR10</f>
        <v>0.5</v>
      </c>
      <c r="CM10" s="31">
        <f>(BY10+CB10+CE10+CH10)*BV10</f>
        <v>0.27</v>
      </c>
      <c r="CN10" s="112">
        <f>SUM(CI10:CM10)</f>
        <v>2.8862000000000001</v>
      </c>
      <c r="CO10" s="83">
        <v>1.05</v>
      </c>
      <c r="CP10" s="84">
        <f>(CN10*CO10)/5</f>
        <v>0.60610200000000003</v>
      </c>
    </row>
    <row r="11" spans="1:94" ht="37.5" x14ac:dyDescent="0.25">
      <c r="A11" s="3">
        <v>2</v>
      </c>
      <c r="B11" s="41" t="s">
        <v>149</v>
      </c>
      <c r="C11" s="77"/>
      <c r="D11" s="40">
        <v>0.38</v>
      </c>
      <c r="E11" s="57" t="s">
        <v>47</v>
      </c>
      <c r="F11" s="87">
        <v>0.1</v>
      </c>
      <c r="G11" s="87"/>
      <c r="H11" s="57">
        <v>4</v>
      </c>
      <c r="I11" s="87">
        <v>0.14199999999999999</v>
      </c>
      <c r="J11" s="87">
        <v>0.56799999999999995</v>
      </c>
      <c r="K11" s="57">
        <v>5</v>
      </c>
      <c r="L11" s="87">
        <v>0.09</v>
      </c>
      <c r="M11" s="87">
        <v>0.45</v>
      </c>
      <c r="N11" s="57">
        <v>4</v>
      </c>
      <c r="O11" s="87">
        <v>7.1999999999999995E-2</v>
      </c>
      <c r="P11" s="87">
        <v>0.28799999999999998</v>
      </c>
      <c r="Q11" s="57" t="s">
        <v>47</v>
      </c>
      <c r="R11" s="87">
        <v>7.0000000000000007E-2</v>
      </c>
      <c r="S11" s="87"/>
      <c r="T11" s="57" t="s">
        <v>47</v>
      </c>
      <c r="U11" s="57">
        <v>7.0000000000000007E-2</v>
      </c>
      <c r="V11" s="57"/>
      <c r="W11" s="57">
        <v>5</v>
      </c>
      <c r="X11" s="87">
        <v>0.108</v>
      </c>
      <c r="Y11" s="87">
        <v>0.54</v>
      </c>
      <c r="Z11" s="57">
        <v>5</v>
      </c>
      <c r="AA11" s="87">
        <v>7.1999999999999995E-2</v>
      </c>
      <c r="AB11" s="87">
        <v>0.36</v>
      </c>
      <c r="AC11" s="85">
        <v>0.38</v>
      </c>
      <c r="AD11" s="57">
        <v>2</v>
      </c>
      <c r="AE11" s="87">
        <v>5.7000000000000002E-2</v>
      </c>
      <c r="AF11" s="87">
        <v>0.114</v>
      </c>
      <c r="AG11" s="57">
        <v>5</v>
      </c>
      <c r="AH11" s="87">
        <v>0.20399999999999999</v>
      </c>
      <c r="AI11" s="87">
        <v>1.02</v>
      </c>
      <c r="AJ11" s="57" t="s">
        <v>47</v>
      </c>
      <c r="AK11" s="87">
        <v>7.0000000000000007E-2</v>
      </c>
      <c r="AL11" s="87"/>
      <c r="AM11" s="57" t="s">
        <v>47</v>
      </c>
      <c r="AN11" s="87">
        <v>7.0000000000000007E-2</v>
      </c>
      <c r="AO11" s="87"/>
      <c r="AP11" s="57" t="s">
        <v>47</v>
      </c>
      <c r="AQ11" s="87">
        <v>7.0000000000000007E-2</v>
      </c>
      <c r="AR11" s="87"/>
      <c r="AS11" s="57">
        <v>5</v>
      </c>
      <c r="AT11" s="87">
        <v>0.20399999999999999</v>
      </c>
      <c r="AU11" s="87">
        <v>1.02</v>
      </c>
      <c r="AV11" s="57" t="s">
        <v>47</v>
      </c>
      <c r="AW11" s="87">
        <v>0.1</v>
      </c>
      <c r="AX11" s="87"/>
      <c r="AY11" s="57">
        <v>5</v>
      </c>
      <c r="AZ11" s="87">
        <v>0.14299999999999999</v>
      </c>
      <c r="BA11" s="87">
        <v>0.71499999999999997</v>
      </c>
      <c r="BB11" s="57" t="s">
        <v>47</v>
      </c>
      <c r="BC11" s="87">
        <v>0.1</v>
      </c>
      <c r="BD11" s="87"/>
      <c r="BE11" s="57">
        <v>5</v>
      </c>
      <c r="BF11" s="87">
        <v>0.30599999999999999</v>
      </c>
      <c r="BG11" s="87">
        <v>1.53</v>
      </c>
      <c r="BH11" s="57" t="s">
        <v>47</v>
      </c>
      <c r="BI11" s="87">
        <v>0.1</v>
      </c>
      <c r="BJ11" s="87"/>
      <c r="BK11" s="85">
        <v>0.25</v>
      </c>
      <c r="BL11" s="57">
        <v>5</v>
      </c>
      <c r="BM11" s="57">
        <v>0.6</v>
      </c>
      <c r="BN11" s="57">
        <v>3</v>
      </c>
      <c r="BO11" s="57">
        <v>0</v>
      </c>
      <c r="BP11" s="57">
        <v>0.4</v>
      </c>
      <c r="BQ11" s="57">
        <v>0</v>
      </c>
      <c r="BR11" s="85" t="s">
        <v>47</v>
      </c>
      <c r="BS11" s="57" t="s">
        <v>47</v>
      </c>
      <c r="BT11" s="57">
        <v>1</v>
      </c>
      <c r="BU11" s="57"/>
      <c r="BV11" s="85" t="s">
        <v>47</v>
      </c>
      <c r="BW11" s="57" t="s">
        <v>47</v>
      </c>
      <c r="BX11" s="57">
        <v>0.25</v>
      </c>
      <c r="BY11" s="57"/>
      <c r="BZ11" s="57" t="s">
        <v>47</v>
      </c>
      <c r="CA11" s="79">
        <v>0.25</v>
      </c>
      <c r="CB11" s="79"/>
      <c r="CC11" s="57" t="s">
        <v>47</v>
      </c>
      <c r="CD11" s="80">
        <v>0.25</v>
      </c>
      <c r="CE11" s="80"/>
      <c r="CF11" s="57" t="s">
        <v>47</v>
      </c>
      <c r="CG11" s="79">
        <v>0.25</v>
      </c>
      <c r="CH11" s="79"/>
      <c r="CI11" s="113">
        <v>0.84</v>
      </c>
      <c r="CJ11" s="113">
        <v>1.67</v>
      </c>
      <c r="CK11" s="113">
        <v>0.75</v>
      </c>
      <c r="CL11" s="113"/>
      <c r="CM11" s="113"/>
      <c r="CN11" s="112">
        <f>SUM(CI11:CM11)</f>
        <v>3.26</v>
      </c>
      <c r="CO11" s="83">
        <v>1</v>
      </c>
      <c r="CP11" s="84">
        <f t="shared" ref="CP11:CP14" si="0">(CN11*CO11)/5</f>
        <v>0.65199999999999991</v>
      </c>
    </row>
    <row r="12" spans="1:94" ht="18.75" x14ac:dyDescent="0.25">
      <c r="A12" s="3">
        <v>3</v>
      </c>
      <c r="B12" s="41" t="s">
        <v>150</v>
      </c>
      <c r="C12" s="77"/>
      <c r="D12" s="40">
        <v>0.38</v>
      </c>
      <c r="E12" s="57" t="s">
        <v>47</v>
      </c>
      <c r="F12" s="88">
        <v>0.1</v>
      </c>
      <c r="G12" s="88"/>
      <c r="H12" s="50">
        <v>2</v>
      </c>
      <c r="I12" s="88">
        <v>7.0999999999999994E-2</v>
      </c>
      <c r="J12" s="88">
        <v>0.14199999999999999</v>
      </c>
      <c r="K12" s="50">
        <v>5</v>
      </c>
      <c r="L12" s="88">
        <v>0.09</v>
      </c>
      <c r="M12" s="88">
        <v>0.45</v>
      </c>
      <c r="N12" s="50">
        <v>5</v>
      </c>
      <c r="O12" s="88">
        <v>0.09</v>
      </c>
      <c r="P12" s="88">
        <v>0.45</v>
      </c>
      <c r="Q12" s="50" t="s">
        <v>47</v>
      </c>
      <c r="R12" s="88">
        <v>7.0000000000000007E-2</v>
      </c>
      <c r="S12" s="88"/>
      <c r="T12" s="50" t="s">
        <v>47</v>
      </c>
      <c r="U12" s="50">
        <v>7.0000000000000007E-2</v>
      </c>
      <c r="V12" s="50"/>
      <c r="W12" s="50">
        <v>5</v>
      </c>
      <c r="X12" s="88">
        <v>0.108</v>
      </c>
      <c r="Y12" s="88">
        <v>0.54</v>
      </c>
      <c r="Z12" s="50">
        <v>5</v>
      </c>
      <c r="AA12" s="88">
        <v>7.1999999999999995E-2</v>
      </c>
      <c r="AB12" s="88">
        <v>0.36</v>
      </c>
      <c r="AC12" s="29">
        <v>0.38</v>
      </c>
      <c r="AD12" s="50">
        <v>2</v>
      </c>
      <c r="AE12" s="88">
        <v>5.7000000000000002E-2</v>
      </c>
      <c r="AF12" s="88">
        <v>0.114</v>
      </c>
      <c r="AG12" s="50">
        <v>0</v>
      </c>
      <c r="AH12" s="88">
        <v>0.20399999999999999</v>
      </c>
      <c r="AI12" s="88">
        <v>0</v>
      </c>
      <c r="AJ12" s="50" t="s">
        <v>47</v>
      </c>
      <c r="AK12" s="88">
        <v>7.0000000000000007E-2</v>
      </c>
      <c r="AL12" s="88"/>
      <c r="AM12" s="50" t="s">
        <v>47</v>
      </c>
      <c r="AN12" s="88">
        <v>7.0000000000000007E-2</v>
      </c>
      <c r="AO12" s="88"/>
      <c r="AP12" s="50" t="s">
        <v>47</v>
      </c>
      <c r="AQ12" s="88">
        <v>7.0000000000000007E-2</v>
      </c>
      <c r="AR12" s="88"/>
      <c r="AS12" s="50">
        <v>5</v>
      </c>
      <c r="AT12" s="88">
        <v>0.20399999999999999</v>
      </c>
      <c r="AU12" s="88">
        <v>1.02</v>
      </c>
      <c r="AV12" s="50" t="s">
        <v>47</v>
      </c>
      <c r="AW12" s="88">
        <v>0.1</v>
      </c>
      <c r="AX12" s="88"/>
      <c r="AY12" s="50">
        <v>5</v>
      </c>
      <c r="AZ12" s="88">
        <v>0.14299999999999999</v>
      </c>
      <c r="BA12" s="88">
        <v>0.71499999999999997</v>
      </c>
      <c r="BB12" s="50" t="s">
        <v>47</v>
      </c>
      <c r="BC12" s="88">
        <v>0.1</v>
      </c>
      <c r="BD12" s="88"/>
      <c r="BE12" s="50">
        <v>5</v>
      </c>
      <c r="BF12" s="88">
        <v>0.30599999999999999</v>
      </c>
      <c r="BG12" s="88">
        <v>1.53</v>
      </c>
      <c r="BH12" s="50" t="s">
        <v>47</v>
      </c>
      <c r="BI12" s="88">
        <v>0.1</v>
      </c>
      <c r="BJ12" s="88"/>
      <c r="BK12" s="29">
        <v>0.25</v>
      </c>
      <c r="BL12" s="50">
        <v>5</v>
      </c>
      <c r="BM12" s="50">
        <v>0.6</v>
      </c>
      <c r="BN12" s="50">
        <v>3</v>
      </c>
      <c r="BO12" s="50">
        <v>0</v>
      </c>
      <c r="BP12" s="50">
        <v>0.4</v>
      </c>
      <c r="BQ12" s="50">
        <v>0</v>
      </c>
      <c r="BR12" s="29" t="s">
        <v>47</v>
      </c>
      <c r="BS12" s="50" t="s">
        <v>47</v>
      </c>
      <c r="BT12" s="50">
        <v>1</v>
      </c>
      <c r="BU12" s="50"/>
      <c r="BV12" s="29" t="s">
        <v>47</v>
      </c>
      <c r="BW12" s="50" t="s">
        <v>47</v>
      </c>
      <c r="BX12" s="50">
        <v>0.25</v>
      </c>
      <c r="BY12" s="50"/>
      <c r="BZ12" s="50" t="s">
        <v>47</v>
      </c>
      <c r="CA12" s="68">
        <v>0.25</v>
      </c>
      <c r="CB12" s="68"/>
      <c r="CC12" s="50" t="s">
        <v>47</v>
      </c>
      <c r="CD12" s="70">
        <v>0.25</v>
      </c>
      <c r="CE12" s="70"/>
      <c r="CF12" s="50" t="s">
        <v>47</v>
      </c>
      <c r="CG12" s="68">
        <v>0.25</v>
      </c>
      <c r="CH12" s="68"/>
      <c r="CI12" s="31">
        <v>0.74</v>
      </c>
      <c r="CJ12" s="31">
        <v>1.28</v>
      </c>
      <c r="CK12" s="31">
        <v>0.75</v>
      </c>
      <c r="CL12" s="31"/>
      <c r="CM12" s="31"/>
      <c r="CN12" s="112">
        <f t="shared" ref="CN12:CN14" si="1">SUM(CI12:CM12)</f>
        <v>2.77</v>
      </c>
      <c r="CO12" s="82">
        <v>1</v>
      </c>
      <c r="CP12" s="84">
        <f t="shared" si="0"/>
        <v>0.55400000000000005</v>
      </c>
    </row>
    <row r="13" spans="1:94" s="81" customFormat="1" ht="37.5" x14ac:dyDescent="0.25">
      <c r="A13" s="3">
        <v>4</v>
      </c>
      <c r="B13" s="41" t="s">
        <v>151</v>
      </c>
      <c r="C13" s="78"/>
      <c r="D13" s="40">
        <v>0.33</v>
      </c>
      <c r="E13" s="57">
        <v>5</v>
      </c>
      <c r="F13" s="87">
        <v>0.1</v>
      </c>
      <c r="G13" s="87">
        <v>0.5</v>
      </c>
      <c r="H13" s="57">
        <v>0</v>
      </c>
      <c r="I13" s="87">
        <v>0</v>
      </c>
      <c r="J13" s="87">
        <v>0</v>
      </c>
      <c r="K13" s="57">
        <v>3</v>
      </c>
      <c r="L13" s="87">
        <v>0.03</v>
      </c>
      <c r="M13" s="87">
        <v>0.09</v>
      </c>
      <c r="N13" s="57">
        <v>4</v>
      </c>
      <c r="O13" s="87">
        <v>0.04</v>
      </c>
      <c r="P13" s="87">
        <v>0.16</v>
      </c>
      <c r="Q13" s="57">
        <v>4</v>
      </c>
      <c r="R13" s="87">
        <v>5.6000000000000001E-2</v>
      </c>
      <c r="S13" s="87">
        <v>0.224</v>
      </c>
      <c r="T13" s="57">
        <v>0</v>
      </c>
      <c r="U13" s="57">
        <v>7.0000000000000007E-2</v>
      </c>
      <c r="V13" s="57">
        <v>0</v>
      </c>
      <c r="W13" s="57">
        <v>5</v>
      </c>
      <c r="X13" s="87">
        <v>0.06</v>
      </c>
      <c r="Y13" s="87">
        <v>0.3</v>
      </c>
      <c r="Z13" s="57">
        <v>5</v>
      </c>
      <c r="AA13" s="87">
        <v>0.04</v>
      </c>
      <c r="AB13" s="87">
        <v>0.2</v>
      </c>
      <c r="AC13" s="85">
        <v>0.33</v>
      </c>
      <c r="AD13" s="57">
        <v>5</v>
      </c>
      <c r="AE13" s="87">
        <v>7.0000000000000007E-2</v>
      </c>
      <c r="AF13" s="87">
        <v>0.35</v>
      </c>
      <c r="AG13" s="57">
        <v>0</v>
      </c>
      <c r="AH13" s="87">
        <v>0</v>
      </c>
      <c r="AI13" s="87">
        <v>0</v>
      </c>
      <c r="AJ13" s="57">
        <v>5</v>
      </c>
      <c r="AK13" s="87">
        <v>7.0000000000000007E-2</v>
      </c>
      <c r="AL13" s="87">
        <v>0.35</v>
      </c>
      <c r="AM13" s="57">
        <v>5</v>
      </c>
      <c r="AN13" s="87">
        <v>7.0000000000000007E-2</v>
      </c>
      <c r="AO13" s="87">
        <v>0.35</v>
      </c>
      <c r="AP13" s="57">
        <v>5</v>
      </c>
      <c r="AQ13" s="87">
        <v>7.0000000000000007E-2</v>
      </c>
      <c r="AR13" s="87">
        <v>0.35</v>
      </c>
      <c r="AS13" s="57">
        <v>5</v>
      </c>
      <c r="AT13" s="87">
        <v>0.1</v>
      </c>
      <c r="AU13" s="87">
        <v>0.5</v>
      </c>
      <c r="AV13" s="57">
        <v>5</v>
      </c>
      <c r="AW13" s="87">
        <v>0.1</v>
      </c>
      <c r="AX13" s="87">
        <v>0.5</v>
      </c>
      <c r="AY13" s="57">
        <v>5</v>
      </c>
      <c r="AZ13" s="87">
        <v>7.0000000000000007E-2</v>
      </c>
      <c r="BA13" s="87">
        <v>0.35</v>
      </c>
      <c r="BB13" s="57">
        <v>5</v>
      </c>
      <c r="BC13" s="87">
        <v>0.1</v>
      </c>
      <c r="BD13" s="87">
        <v>0.5</v>
      </c>
      <c r="BE13" s="57">
        <v>5</v>
      </c>
      <c r="BF13" s="87">
        <v>0.15</v>
      </c>
      <c r="BG13" s="87">
        <v>0.75</v>
      </c>
      <c r="BH13" s="57">
        <v>5</v>
      </c>
      <c r="BI13" s="87">
        <v>0.1</v>
      </c>
      <c r="BJ13" s="87">
        <v>0.5</v>
      </c>
      <c r="BK13" s="85">
        <v>0.22</v>
      </c>
      <c r="BL13" s="57">
        <v>5</v>
      </c>
      <c r="BM13" s="57">
        <v>0.6</v>
      </c>
      <c r="BN13" s="57">
        <v>3</v>
      </c>
      <c r="BO13" s="57">
        <v>0</v>
      </c>
      <c r="BP13" s="57">
        <v>0</v>
      </c>
      <c r="BQ13" s="57">
        <v>0</v>
      </c>
      <c r="BR13" s="85">
        <v>0.12</v>
      </c>
      <c r="BS13" s="57">
        <v>5</v>
      </c>
      <c r="BT13" s="57">
        <v>1</v>
      </c>
      <c r="BU13" s="57">
        <v>5</v>
      </c>
      <c r="BV13" s="85" t="s">
        <v>47</v>
      </c>
      <c r="BW13" s="57" t="s">
        <v>47</v>
      </c>
      <c r="BX13" s="57">
        <v>0.25</v>
      </c>
      <c r="BY13" s="57"/>
      <c r="BZ13" s="57" t="s">
        <v>47</v>
      </c>
      <c r="CA13" s="79">
        <v>0.25</v>
      </c>
      <c r="CB13" s="79"/>
      <c r="CC13" s="57" t="s">
        <v>47</v>
      </c>
      <c r="CD13" s="80">
        <v>0.25</v>
      </c>
      <c r="CE13" s="80"/>
      <c r="CF13" s="57" t="s">
        <v>47</v>
      </c>
      <c r="CG13" s="79">
        <v>0.25</v>
      </c>
      <c r="CH13" s="79"/>
      <c r="CI13" s="113">
        <v>0.49</v>
      </c>
      <c r="CJ13" s="113">
        <v>1.49</v>
      </c>
      <c r="CK13" s="113">
        <v>0.66</v>
      </c>
      <c r="CL13" s="113">
        <v>0.6</v>
      </c>
      <c r="CM13" s="113"/>
      <c r="CN13" s="112">
        <f t="shared" si="1"/>
        <v>3.24</v>
      </c>
      <c r="CO13" s="83">
        <v>1.1000000000000001</v>
      </c>
      <c r="CP13" s="84">
        <f t="shared" si="0"/>
        <v>0.7128000000000001</v>
      </c>
    </row>
    <row r="14" spans="1:94" ht="37.5" x14ac:dyDescent="0.25">
      <c r="A14" s="3">
        <v>5</v>
      </c>
      <c r="B14" s="41" t="s">
        <v>152</v>
      </c>
      <c r="C14" s="77"/>
      <c r="D14" s="40">
        <v>0.33</v>
      </c>
      <c r="E14" s="57" t="s">
        <v>47</v>
      </c>
      <c r="F14" s="88">
        <v>0.1</v>
      </c>
      <c r="G14" s="88"/>
      <c r="H14" s="50">
        <v>0</v>
      </c>
      <c r="I14" s="88">
        <v>0.17799999999999999</v>
      </c>
      <c r="J14" s="88">
        <v>0</v>
      </c>
      <c r="K14" s="50">
        <v>5</v>
      </c>
      <c r="L14" s="88">
        <v>0.09</v>
      </c>
      <c r="M14" s="88">
        <v>0.45</v>
      </c>
      <c r="N14" s="50">
        <v>5</v>
      </c>
      <c r="O14" s="88">
        <v>0.09</v>
      </c>
      <c r="P14" s="88">
        <v>0.45</v>
      </c>
      <c r="Q14" s="50" t="s">
        <v>47</v>
      </c>
      <c r="R14" s="88">
        <v>7.0000000000000007E-2</v>
      </c>
      <c r="S14" s="88"/>
      <c r="T14" s="50" t="s">
        <v>47</v>
      </c>
      <c r="U14" s="50">
        <v>7.0000000000000007E-2</v>
      </c>
      <c r="V14" s="50"/>
      <c r="W14" s="50">
        <v>5</v>
      </c>
      <c r="X14" s="88">
        <v>0.108</v>
      </c>
      <c r="Y14" s="88">
        <v>0.54</v>
      </c>
      <c r="Z14" s="50">
        <v>5</v>
      </c>
      <c r="AA14" s="88">
        <v>7.1999999999999995E-2</v>
      </c>
      <c r="AB14" s="88">
        <v>0.36</v>
      </c>
      <c r="AC14" s="29">
        <v>0.33</v>
      </c>
      <c r="AD14" s="50">
        <v>0</v>
      </c>
      <c r="AE14" s="88">
        <v>0.11899999999999999</v>
      </c>
      <c r="AF14" s="88">
        <v>0</v>
      </c>
      <c r="AG14" s="50">
        <v>5</v>
      </c>
      <c r="AH14" s="88">
        <v>0.16900000000000001</v>
      </c>
      <c r="AI14" s="88">
        <v>0.84499999999999997</v>
      </c>
      <c r="AJ14" s="50" t="s">
        <v>47</v>
      </c>
      <c r="AK14" s="88">
        <v>7.0000000000000007E-2</v>
      </c>
      <c r="AL14" s="88"/>
      <c r="AM14" s="50" t="s">
        <v>47</v>
      </c>
      <c r="AN14" s="88">
        <v>7.0000000000000007E-2</v>
      </c>
      <c r="AO14" s="88"/>
      <c r="AP14" s="50" t="s">
        <v>47</v>
      </c>
      <c r="AQ14" s="88">
        <v>7.0000000000000007E-2</v>
      </c>
      <c r="AR14" s="88"/>
      <c r="AS14" s="50">
        <v>5</v>
      </c>
      <c r="AT14" s="88">
        <v>0.16900000000000001</v>
      </c>
      <c r="AU14" s="88">
        <v>0.84499999999999997</v>
      </c>
      <c r="AV14" s="50" t="s">
        <v>47</v>
      </c>
      <c r="AW14" s="88">
        <v>0.1</v>
      </c>
      <c r="AX14" s="88"/>
      <c r="AY14" s="50">
        <v>5</v>
      </c>
      <c r="AZ14" s="88">
        <v>0.11899999999999999</v>
      </c>
      <c r="BA14" s="88">
        <v>0.59499999999999997</v>
      </c>
      <c r="BB14" s="50" t="s">
        <v>47</v>
      </c>
      <c r="BC14" s="88">
        <v>0.1</v>
      </c>
      <c r="BD14" s="88"/>
      <c r="BE14" s="50">
        <v>5</v>
      </c>
      <c r="BF14" s="88">
        <v>0.254</v>
      </c>
      <c r="BG14" s="88">
        <v>1.27</v>
      </c>
      <c r="BH14" s="50">
        <v>0</v>
      </c>
      <c r="BI14" s="88">
        <v>0.16900000000000001</v>
      </c>
      <c r="BJ14" s="88">
        <v>0</v>
      </c>
      <c r="BK14" s="29">
        <v>0.22</v>
      </c>
      <c r="BL14" s="50">
        <v>5</v>
      </c>
      <c r="BM14" s="50">
        <v>0.6</v>
      </c>
      <c r="BN14" s="50">
        <v>3</v>
      </c>
      <c r="BO14" s="50">
        <v>5</v>
      </c>
      <c r="BP14" s="50">
        <v>0.4</v>
      </c>
      <c r="BQ14" s="50">
        <v>2</v>
      </c>
      <c r="BR14" s="29" t="s">
        <v>47</v>
      </c>
      <c r="BS14" s="50" t="s">
        <v>47</v>
      </c>
      <c r="BT14" s="50">
        <v>1</v>
      </c>
      <c r="BU14" s="50"/>
      <c r="BV14" s="29">
        <v>0.12</v>
      </c>
      <c r="BW14" s="50">
        <v>5</v>
      </c>
      <c r="BX14" s="68">
        <v>0.25</v>
      </c>
      <c r="BY14" s="68">
        <v>1.25</v>
      </c>
      <c r="BZ14" s="50">
        <v>0</v>
      </c>
      <c r="CA14" s="68">
        <v>0.25</v>
      </c>
      <c r="CB14" s="68">
        <v>0</v>
      </c>
      <c r="CC14" s="50">
        <v>0</v>
      </c>
      <c r="CD14" s="70">
        <v>0.25</v>
      </c>
      <c r="CE14" s="70">
        <v>0</v>
      </c>
      <c r="CF14" s="50">
        <v>5</v>
      </c>
      <c r="CG14" s="68">
        <v>0.25</v>
      </c>
      <c r="CH14" s="68">
        <v>1.25</v>
      </c>
      <c r="CI14" s="113">
        <v>0.59</v>
      </c>
      <c r="CJ14" s="113">
        <v>1.17</v>
      </c>
      <c r="CK14" s="113">
        <v>1.1000000000000001</v>
      </c>
      <c r="CL14" s="113"/>
      <c r="CM14" s="113">
        <v>0.3</v>
      </c>
      <c r="CN14" s="112">
        <f t="shared" si="1"/>
        <v>3.1599999999999997</v>
      </c>
      <c r="CO14" s="86">
        <v>1</v>
      </c>
      <c r="CP14" s="84">
        <f t="shared" si="0"/>
        <v>0.6319999999999999</v>
      </c>
    </row>
    <row r="15" spans="1:94" x14ac:dyDescent="0.25">
      <c r="A15" s="24"/>
      <c r="B15" s="25" t="s">
        <v>143</v>
      </c>
      <c r="C15" s="19"/>
      <c r="D15" s="116"/>
      <c r="E15" s="20"/>
      <c r="F15" s="20"/>
      <c r="G15" s="20"/>
      <c r="H15" s="21"/>
      <c r="I15" s="21"/>
      <c r="J15" s="21"/>
      <c r="K15" s="21"/>
      <c r="L15" s="21"/>
      <c r="M15" s="21"/>
      <c r="N15" s="21"/>
      <c r="O15" s="21"/>
      <c r="P15" s="21"/>
      <c r="Q15" s="26"/>
      <c r="R15" s="26"/>
      <c r="S15" s="26"/>
      <c r="T15" s="26"/>
      <c r="U15" s="26"/>
      <c r="V15" s="26"/>
      <c r="W15" s="21"/>
      <c r="X15" s="21"/>
      <c r="Y15" s="21"/>
      <c r="Z15" s="20"/>
      <c r="AA15" s="20"/>
      <c r="AB15" s="20"/>
      <c r="AC15" s="115"/>
      <c r="AD15" s="20"/>
      <c r="AE15" s="21"/>
      <c r="AF15" s="21"/>
      <c r="AG15" s="20"/>
      <c r="AH15" s="21"/>
      <c r="AI15" s="21"/>
      <c r="AJ15" s="21"/>
      <c r="AK15" s="21"/>
      <c r="AL15" s="21"/>
      <c r="AM15" s="21"/>
      <c r="AN15" s="21"/>
      <c r="AO15" s="21"/>
      <c r="AP15" s="21"/>
      <c r="AQ15" s="21"/>
      <c r="AR15" s="21"/>
      <c r="AS15" s="21"/>
      <c r="AT15" s="21"/>
      <c r="AU15" s="21"/>
      <c r="AV15" s="21"/>
      <c r="AW15" s="21"/>
      <c r="AX15" s="21"/>
      <c r="AY15" s="58"/>
      <c r="AZ15" s="22"/>
      <c r="BA15" s="22"/>
      <c r="BB15" s="21"/>
      <c r="BC15" s="21"/>
      <c r="BD15" s="21"/>
      <c r="BE15" s="20"/>
      <c r="BF15" s="21"/>
      <c r="BG15" s="21"/>
      <c r="BH15" s="21"/>
      <c r="BI15" s="21"/>
      <c r="BJ15" s="21"/>
      <c r="BK15" s="114"/>
      <c r="BL15" s="21"/>
      <c r="BM15" s="21"/>
      <c r="BN15" s="21"/>
      <c r="BO15" s="21"/>
      <c r="BP15" s="21"/>
      <c r="BQ15" s="21"/>
      <c r="BR15" s="114"/>
      <c r="BS15" s="21"/>
      <c r="BT15" s="21"/>
      <c r="BU15" s="21"/>
      <c r="BV15" s="114"/>
      <c r="BW15" s="21"/>
      <c r="BX15" s="21"/>
      <c r="BY15" s="21"/>
      <c r="BZ15" s="21"/>
      <c r="CA15" s="21"/>
      <c r="CB15" s="21"/>
      <c r="CC15" s="21"/>
      <c r="CD15" s="21"/>
      <c r="CE15" s="21"/>
      <c r="CF15" s="21"/>
      <c r="CG15" s="21"/>
      <c r="CH15" s="21"/>
      <c r="CI15" s="42"/>
      <c r="CJ15" s="42"/>
      <c r="CK15" s="42"/>
      <c r="CL15" s="42"/>
      <c r="CM15" s="42"/>
      <c r="CN15" s="42"/>
      <c r="CO15" s="43"/>
      <c r="CP15" s="44"/>
    </row>
  </sheetData>
  <mergeCells count="46">
    <mergeCell ref="Z5:AA5"/>
    <mergeCell ref="H5:I5"/>
    <mergeCell ref="AS1:CP1"/>
    <mergeCell ref="D2:AQ2"/>
    <mergeCell ref="AS2:CG2"/>
    <mergeCell ref="CI2:CP4"/>
    <mergeCell ref="B3:CG3"/>
    <mergeCell ref="A4:B4"/>
    <mergeCell ref="C4:AB4"/>
    <mergeCell ref="AC4:AR4"/>
    <mergeCell ref="BK4:BQ4"/>
    <mergeCell ref="AS4:BJ4"/>
    <mergeCell ref="E5:F5"/>
    <mergeCell ref="W5:X5"/>
    <mergeCell ref="K5:L5"/>
    <mergeCell ref="N5:O5"/>
    <mergeCell ref="Q5:R5"/>
    <mergeCell ref="T5:U5"/>
    <mergeCell ref="AY6:BA6"/>
    <mergeCell ref="BB6:BD6"/>
    <mergeCell ref="BE6:BF6"/>
    <mergeCell ref="BL6:BN6"/>
    <mergeCell ref="BO6:BQ6"/>
    <mergeCell ref="AJ6:AL6"/>
    <mergeCell ref="AM6:AO6"/>
    <mergeCell ref="AP6:AQ6"/>
    <mergeCell ref="AS6:AU6"/>
    <mergeCell ref="AV6:AX6"/>
    <mergeCell ref="T6:V6"/>
    <mergeCell ref="W6:Y6"/>
    <mergeCell ref="Z6:AB6"/>
    <mergeCell ref="AD6:AF6"/>
    <mergeCell ref="AG6:AI6"/>
    <mergeCell ref="E6:G6"/>
    <mergeCell ref="H6:J6"/>
    <mergeCell ref="K6:M6"/>
    <mergeCell ref="N6:P6"/>
    <mergeCell ref="Q6:S6"/>
    <mergeCell ref="BR4:BU4"/>
    <mergeCell ref="BH6:BJ6"/>
    <mergeCell ref="BS6:BU6"/>
    <mergeCell ref="BW6:BY6"/>
    <mergeCell ref="BZ6:CB6"/>
    <mergeCell ref="BV4:CH4"/>
    <mergeCell ref="CC6:CE6"/>
    <mergeCell ref="CF6:CH6"/>
  </mergeCells>
  <pageMargins left="0.19685039370078741" right="0.19685039370078741" top="0.62992125984251968" bottom="0.74803149606299213" header="0.31496062992125984" footer="0.31496062992125984"/>
  <pageSetup paperSize="8" scale="57" fitToWidth="0" orientation="landscape" r:id="rId1"/>
  <headerFooter scaleWithDoc="0" alignWithMargins="0"/>
  <colBreaks count="2" manualBreakCount="2">
    <brk id="28" min="1" max="39" man="1"/>
    <brk id="69" min="1"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результаты оценки 2020 год</vt:lpstr>
      <vt:lpstr>'результаты оценки 2020 год'!Заголовки_для_печати</vt:lpstr>
      <vt:lpstr>'результаты оценки 2020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Владимировна Коновалова</dc:creator>
  <cp:lastModifiedBy>Колосова</cp:lastModifiedBy>
  <cp:lastPrinted>2021-06-30T06:34:52Z</cp:lastPrinted>
  <dcterms:created xsi:type="dcterms:W3CDTF">2013-04-15T08:45:32Z</dcterms:created>
  <dcterms:modified xsi:type="dcterms:W3CDTF">2021-06-30T06:35:33Z</dcterms:modified>
</cp:coreProperties>
</file>