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05" windowWidth="20370" windowHeight="4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85" i="1" l="1"/>
  <c r="E88" i="1" l="1"/>
  <c r="D88" i="1"/>
  <c r="D86" i="1"/>
  <c r="E86" i="1"/>
  <c r="D85" i="1"/>
  <c r="D83" i="1"/>
  <c r="E83" i="1"/>
  <c r="E81" i="1"/>
  <c r="D81" i="1"/>
  <c r="G89" i="1" l="1"/>
  <c r="H89" i="1"/>
  <c r="F88" i="1"/>
  <c r="I88" i="1" s="1"/>
  <c r="F86" i="1"/>
  <c r="I86" i="1" s="1"/>
  <c r="F85" i="1"/>
  <c r="I85" i="1" s="1"/>
  <c r="F83" i="1"/>
  <c r="I83" i="1" s="1"/>
  <c r="E89" i="1"/>
  <c r="D89" i="1"/>
  <c r="F81" i="1" l="1"/>
  <c r="F28" i="1"/>
  <c r="I81" i="1" l="1"/>
  <c r="I89" i="1" s="1"/>
  <c r="F89" i="1"/>
  <c r="E28" i="1"/>
  <c r="D28" i="1"/>
  <c r="E32" i="1" l="1"/>
  <c r="F32" i="1"/>
  <c r="D32" i="1"/>
</calcChain>
</file>

<file path=xl/sharedStrings.xml><?xml version="1.0" encoding="utf-8"?>
<sst xmlns="http://schemas.openxmlformats.org/spreadsheetml/2006/main" count="116" uniqueCount="94">
  <si>
    <t>ООО УК «Комфорт» д. Филино</t>
  </si>
  <si>
    <t>О финансово- хозяйственной деятельности</t>
  </si>
  <si>
    <t>По объекту: многоквартирный дом по адресу:</t>
  </si>
  <si>
    <t>№</t>
  </si>
  <si>
    <t>п\п</t>
  </si>
  <si>
    <t>Наименование позиции</t>
  </si>
  <si>
    <t>Ед. изм.</t>
  </si>
  <si>
    <t>Год постройки</t>
  </si>
  <si>
    <t>Год последнего комплексного капитального ремонта</t>
  </si>
  <si>
    <t>-</t>
  </si>
  <si>
    <r>
      <t>Год</t>
    </r>
    <r>
      <rPr>
        <vertAlign val="superscript"/>
        <sz val="14"/>
        <color theme="1"/>
        <rFont val="Calibri"/>
        <family val="2"/>
        <charset val="204"/>
        <scheme val="minor"/>
      </rPr>
      <t xml:space="preserve"> последнего частичного</t>
    </r>
  </si>
  <si>
    <t>капитального ремонта</t>
  </si>
  <si>
    <t>Количество квартир</t>
  </si>
  <si>
    <t>шт.</t>
  </si>
  <si>
    <t>количество этажей</t>
  </si>
  <si>
    <t>Количество подъездов</t>
  </si>
  <si>
    <t>Площадь многоквартирного дома</t>
  </si>
  <si>
    <t>2.          Основные результаты деятельности ООО УК «Комфорт»</t>
  </si>
  <si>
    <t>№п\п</t>
  </si>
  <si>
    <t xml:space="preserve">                                     Услуги</t>
  </si>
  <si>
    <t>Содержание и  текущий ремонт общего  имущества</t>
  </si>
  <si>
    <t>Вывоз ТБО</t>
  </si>
  <si>
    <t>Уборка придомовой территории</t>
  </si>
  <si>
    <t>Установленный размер платы за содержание и ремонт жилого помещения за 1 метр кв.</t>
  </si>
  <si>
    <t>Долг на начало года по оплате</t>
  </si>
  <si>
    <t xml:space="preserve">Начислено жителям </t>
  </si>
  <si>
    <t>за год - всего</t>
  </si>
  <si>
    <t xml:space="preserve">Поступило (оплачено жителями) за год, </t>
  </si>
  <si>
    <t>всего</t>
  </si>
  <si>
    <t>Задолженность жителей</t>
  </si>
  <si>
    <t>на конец года</t>
  </si>
  <si>
    <t>№ п./п.</t>
  </si>
  <si>
    <t>Наименование конструктивных</t>
  </si>
  <si>
    <t>элементов</t>
  </si>
  <si>
    <t>Описание элементов</t>
  </si>
  <si>
    <t>(материал, конструкция, или система, отделка) и прочее</t>
  </si>
  <si>
    <t>Техническое состояние элементов общего имущества МКД</t>
  </si>
  <si>
    <t>Фасад здания, балконы</t>
  </si>
  <si>
    <t>требует капитального ремонта</t>
  </si>
  <si>
    <t>отмостка</t>
  </si>
  <si>
    <t>асфальтобетон</t>
  </si>
  <si>
    <t>Перекрытия</t>
  </si>
  <si>
    <t>железобетонные</t>
  </si>
  <si>
    <t>удовлетворительное</t>
  </si>
  <si>
    <t>Крыша, кровля</t>
  </si>
  <si>
    <t>мягкая</t>
  </si>
  <si>
    <t>Проёмы:</t>
  </si>
  <si>
    <t>Окна</t>
  </si>
  <si>
    <t>деревянные, двойные створные</t>
  </si>
  <si>
    <t>Двери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</si>
  <si>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</si>
  <si>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</si>
  <si>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</si>
  <si>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</si>
  <si>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</si>
  <si>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</t>
  </si>
  <si>
    <t>Приборы учёта расхода энергоресурсов</t>
  </si>
  <si>
    <t xml:space="preserve">                                               </t>
  </si>
  <si>
    <t>№п./п.</t>
  </si>
  <si>
    <t>Виды работ и услуг</t>
  </si>
  <si>
    <t>затраты за отчётный период, руб.</t>
  </si>
  <si>
    <t>«+»-перевыполнено</t>
  </si>
  <si>
    <t>«-» недовыполнено</t>
  </si>
  <si>
    <t>план</t>
  </si>
  <si>
    <t>факт</t>
  </si>
  <si>
    <t xml:space="preserve">Управление </t>
  </si>
  <si>
    <t>многоквартирным домом</t>
  </si>
  <si>
    <t xml:space="preserve">Текущий ремонт общего </t>
  </si>
  <si>
    <t>имущества</t>
  </si>
  <si>
    <t>Содержание общего имущества многоквартирного дома</t>
  </si>
  <si>
    <t xml:space="preserve">Уборка придомовой </t>
  </si>
  <si>
    <t>территории</t>
  </si>
  <si>
    <t>Вывоз и захоронение ТБО</t>
  </si>
  <si>
    <t>Итого</t>
  </si>
  <si>
    <t xml:space="preserve">                                                 2.2. Техническое состояние многоквартирного дома</t>
  </si>
  <si>
    <t xml:space="preserve">   Отчёт управляющей организации  </t>
  </si>
  <si>
    <t xml:space="preserve">                                                                                          2.3. Плановые и фактические затраты за управление многоквартирным </t>
  </si>
  <si>
    <t xml:space="preserve">                                                                                                                домом,содержание и ремонт его общего имущества за отчётный год</t>
  </si>
  <si>
    <t>Разница в руб.на 01.01.2012г.</t>
  </si>
  <si>
    <t xml:space="preserve">                                                                                    1.       Общие сведения о многоквартирном доме</t>
  </si>
  <si>
    <t>металлическ, деревянные</t>
  </si>
  <si>
    <t xml:space="preserve">                                                                                                       содержание и ремонт его  общего имущества  за отчётный период.</t>
  </si>
  <si>
    <t xml:space="preserve">                2.1. Отчёт по затратам за управление многоквартирным домом, </t>
  </si>
  <si>
    <t xml:space="preserve">                                                                                                                         6  Внутридомовые инженерные коммуникации и оборудование для предоставления коммунальных услуг</t>
  </si>
  <si>
    <t xml:space="preserve">Примечание:  </t>
  </si>
  <si>
    <t>1. Форма настоящего отчёта соответствует рекомендациям, изложенным в распоряжении</t>
  </si>
  <si>
    <t>Правительства Ивановской области от 08.07.2011г.№201 -рп</t>
  </si>
  <si>
    <t>ул. Набережная д.8</t>
  </si>
  <si>
    <t>панельный</t>
  </si>
  <si>
    <t>электросчётчик, счётчик  ХВС</t>
  </si>
  <si>
    <t>За отчётный период с января по декабрь 2013г.</t>
  </si>
  <si>
    <t>Разница в руб.на 01.01.2013</t>
  </si>
  <si>
    <t>Разница в руб.на 01.01.2014</t>
  </si>
  <si>
    <t>ИТОГ на 01.01.2014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</si>
</sst>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vertAlign val="superscript"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vertAlign val="superscript"/>
      <sz val="12"/>
      <color theme="1"/>
      <name val="Calibri"/>
      <family val="2"/>
      <charset val="204"/>
      <scheme val="minor"/>
    </font>
    <font>
      <b/>
      <i/>
      <vertAlign val="superscript"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2" fillId="0" borderId="0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Fill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4" fontId="1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textRotation="90" wrapText="1"/>
    </xf>
    <xf numFmtId="0" fontId="6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justify" vertical="top" textRotation="90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4;&#1077;&#1090;&#1083;&#1072;&#1085;&#1072;/Desktop/&#1056;&#1072;&#1073;&#1086;&#1090;&#1099;%20&#1052;&#1050;&#1044;%202013%20&#1056;&#1080;&#1085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б1"/>
      <sheetName val="Набер.2"/>
      <sheetName val="наб.3"/>
      <sheetName val="Набер.4"/>
      <sheetName val="Наб.6"/>
      <sheetName val="наб.7"/>
      <sheetName val="Наб.8"/>
      <sheetName val="Наб.9"/>
      <sheetName val="Набер 10"/>
      <sheetName val="набер.11"/>
      <sheetName val="набер.12"/>
      <sheetName val="набер.13"/>
      <sheetName val="фабрич.37"/>
      <sheetName val="Север.тракт 102"/>
      <sheetName val="Фабр.43"/>
      <sheetName val="Фабр.45"/>
      <sheetName val="Фабр.47"/>
      <sheetName val="ОХР"/>
      <sheetName val="Управление"/>
      <sheetName val="ИТОГ"/>
      <sheetName val="Зар.пла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F9">
            <v>93153.131999999998</v>
          </cell>
          <cell r="G9">
            <v>141005.5</v>
          </cell>
          <cell r="H9">
            <v>295534.49400000001</v>
          </cell>
          <cell r="I9">
            <v>352092.36590490199</v>
          </cell>
          <cell r="K9">
            <v>21845.646000000001</v>
          </cell>
          <cell r="L9">
            <v>38642.557141916688</v>
          </cell>
          <cell r="M9">
            <v>46270.471999999994</v>
          </cell>
          <cell r="N9">
            <v>46270.471999999994</v>
          </cell>
          <cell r="O9">
            <v>54820.206000000006</v>
          </cell>
          <cell r="P9">
            <v>54820.206000000006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77" workbookViewId="0">
      <selection activeCell="E86" sqref="E86:E87"/>
    </sheetView>
  </sheetViews>
  <sheetFormatPr defaultRowHeight="15" x14ac:dyDescent="0.25"/>
  <cols>
    <col min="2" max="2" width="9.140625" style="1"/>
    <col min="3" max="3" width="19.7109375" customWidth="1"/>
    <col min="4" max="4" width="12.5703125" style="1" customWidth="1"/>
    <col min="5" max="5" width="13.85546875" style="1" customWidth="1"/>
    <col min="6" max="6" width="10" customWidth="1"/>
    <col min="7" max="7" width="10.42578125" customWidth="1"/>
    <col min="8" max="8" width="10.140625" customWidth="1"/>
    <col min="9" max="9" width="10.7109375" customWidth="1"/>
  </cols>
  <sheetData>
    <row r="1" spans="2:5" ht="18.75" x14ac:dyDescent="0.3">
      <c r="D1" s="8" t="s">
        <v>75</v>
      </c>
    </row>
    <row r="2" spans="2:5" x14ac:dyDescent="0.25">
      <c r="D2" s="2" t="s">
        <v>0</v>
      </c>
    </row>
    <row r="3" spans="2:5" ht="18" x14ac:dyDescent="0.25">
      <c r="C3" s="5"/>
      <c r="D3" s="9" t="s">
        <v>1</v>
      </c>
      <c r="E3" s="23"/>
    </row>
    <row r="4" spans="2:5" ht="18" x14ac:dyDescent="0.25">
      <c r="C4" s="5"/>
      <c r="D4" s="9" t="s">
        <v>90</v>
      </c>
      <c r="E4" s="23"/>
    </row>
    <row r="5" spans="2:5" ht="18" x14ac:dyDescent="0.25">
      <c r="C5" s="5"/>
      <c r="D5" s="9" t="s">
        <v>2</v>
      </c>
      <c r="E5" s="23"/>
    </row>
    <row r="6" spans="2:5" ht="18" x14ac:dyDescent="0.25">
      <c r="C6" s="5"/>
      <c r="D6" s="10" t="s">
        <v>87</v>
      </c>
      <c r="E6" s="23"/>
    </row>
    <row r="7" spans="2:5" ht="21" x14ac:dyDescent="0.3">
      <c r="B7" s="19" t="s">
        <v>79</v>
      </c>
      <c r="C7" s="14"/>
      <c r="D7" s="19"/>
      <c r="E7" s="19"/>
    </row>
    <row r="8" spans="2:5" ht="41.25" customHeight="1" x14ac:dyDescent="0.25">
      <c r="B8" s="20" t="s">
        <v>3</v>
      </c>
      <c r="C8" s="66" t="s">
        <v>5</v>
      </c>
      <c r="D8" s="69" t="s">
        <v>6</v>
      </c>
      <c r="E8" s="60"/>
    </row>
    <row r="9" spans="2:5" ht="21" x14ac:dyDescent="0.25">
      <c r="B9" s="20" t="s">
        <v>4</v>
      </c>
      <c r="C9" s="66"/>
      <c r="D9" s="69"/>
      <c r="E9" s="60"/>
    </row>
    <row r="10" spans="2:5" ht="25.5" customHeight="1" x14ac:dyDescent="0.25">
      <c r="B10" s="21">
        <v>1</v>
      </c>
      <c r="C10" s="15" t="s">
        <v>7</v>
      </c>
      <c r="D10" s="40"/>
      <c r="E10" s="39">
        <v>1983</v>
      </c>
    </row>
    <row r="11" spans="2:5" ht="55.5" customHeight="1" x14ac:dyDescent="0.25">
      <c r="B11" s="20">
        <v>2</v>
      </c>
      <c r="C11" s="15" t="s">
        <v>8</v>
      </c>
      <c r="D11" s="40"/>
      <c r="E11" s="39" t="s">
        <v>9</v>
      </c>
    </row>
    <row r="12" spans="2:5" ht="41.25" customHeight="1" x14ac:dyDescent="0.25">
      <c r="B12" s="60">
        <v>3</v>
      </c>
      <c r="C12" s="11" t="s">
        <v>10</v>
      </c>
      <c r="D12" s="69"/>
      <c r="E12" s="60" t="s">
        <v>9</v>
      </c>
    </row>
    <row r="13" spans="2:5" ht="16.5" customHeight="1" x14ac:dyDescent="0.25">
      <c r="B13" s="60"/>
      <c r="C13" s="15" t="s">
        <v>11</v>
      </c>
      <c r="D13" s="69"/>
      <c r="E13" s="70"/>
    </row>
    <row r="14" spans="2:5" ht="21.75" customHeight="1" x14ac:dyDescent="0.25">
      <c r="B14" s="20">
        <v>4</v>
      </c>
      <c r="C14" s="15" t="s">
        <v>12</v>
      </c>
      <c r="D14" s="35" t="s">
        <v>13</v>
      </c>
      <c r="E14" s="41">
        <v>75</v>
      </c>
    </row>
    <row r="15" spans="2:5" ht="17.25" customHeight="1" x14ac:dyDescent="0.25">
      <c r="B15" s="20">
        <v>5</v>
      </c>
      <c r="C15" s="15" t="s">
        <v>14</v>
      </c>
      <c r="D15" s="36" t="s">
        <v>13</v>
      </c>
      <c r="E15" s="41">
        <v>5</v>
      </c>
    </row>
    <row r="16" spans="2:5" ht="17.25" customHeight="1" x14ac:dyDescent="0.25">
      <c r="B16" s="20">
        <v>6</v>
      </c>
      <c r="C16" s="15" t="s">
        <v>15</v>
      </c>
      <c r="D16" s="36" t="s">
        <v>13</v>
      </c>
      <c r="E16" s="41">
        <v>5</v>
      </c>
    </row>
    <row r="17" spans="1:14" ht="56.25" customHeight="1" x14ac:dyDescent="0.25">
      <c r="B17" s="20">
        <v>7</v>
      </c>
      <c r="C17" s="15" t="s">
        <v>16</v>
      </c>
      <c r="D17" s="36" t="s">
        <v>13</v>
      </c>
      <c r="E17" s="41">
        <v>3434.85</v>
      </c>
    </row>
    <row r="18" spans="1:14" ht="23.25" customHeight="1" x14ac:dyDescent="0.25">
      <c r="B18" s="27"/>
      <c r="C18" s="28"/>
      <c r="D18" s="31"/>
      <c r="E18" s="27"/>
    </row>
    <row r="19" spans="1:14" ht="21" x14ac:dyDescent="0.3">
      <c r="B19" s="58" t="s">
        <v>17</v>
      </c>
      <c r="C19" s="58"/>
      <c r="D19" s="58"/>
      <c r="E19" s="58"/>
      <c r="F19" s="58"/>
      <c r="G19" s="58"/>
    </row>
    <row r="20" spans="1:14" x14ac:dyDescent="0.25">
      <c r="A20" s="18" t="s">
        <v>82</v>
      </c>
      <c r="B20" s="18"/>
      <c r="C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1" x14ac:dyDescent="0.3">
      <c r="B21" s="6" t="s">
        <v>81</v>
      </c>
    </row>
    <row r="22" spans="1:14" ht="21" x14ac:dyDescent="0.25">
      <c r="B22" s="20" t="s">
        <v>18</v>
      </c>
      <c r="C22" s="11"/>
      <c r="D22" s="66" t="s">
        <v>19</v>
      </c>
      <c r="E22" s="66"/>
      <c r="F22" s="66"/>
      <c r="G22" s="30"/>
    </row>
    <row r="23" spans="1:14" ht="29.25" customHeight="1" x14ac:dyDescent="0.25">
      <c r="B23" s="60"/>
      <c r="C23" s="66"/>
      <c r="D23" s="67" t="s">
        <v>20</v>
      </c>
      <c r="E23" s="67" t="s">
        <v>21</v>
      </c>
      <c r="F23" s="68" t="s">
        <v>22</v>
      </c>
      <c r="G23" s="64"/>
    </row>
    <row r="24" spans="1:14" x14ac:dyDescent="0.25">
      <c r="B24" s="60"/>
      <c r="C24" s="66"/>
      <c r="D24" s="67"/>
      <c r="E24" s="67"/>
      <c r="F24" s="68"/>
      <c r="G24" s="64"/>
    </row>
    <row r="25" spans="1:14" x14ac:dyDescent="0.25">
      <c r="B25" s="60"/>
      <c r="C25" s="66"/>
      <c r="D25" s="67"/>
      <c r="E25" s="67"/>
      <c r="F25" s="68"/>
      <c r="G25" s="64"/>
    </row>
    <row r="26" spans="1:14" ht="33.75" customHeight="1" x14ac:dyDescent="0.25">
      <c r="B26" s="65" t="s">
        <v>23</v>
      </c>
      <c r="C26" s="65"/>
      <c r="D26" s="20">
        <v>9.9600000000000009</v>
      </c>
      <c r="E26" s="37">
        <v>1.33</v>
      </c>
      <c r="F26" s="11">
        <v>1.1599999999999999</v>
      </c>
      <c r="G26" s="29"/>
    </row>
    <row r="27" spans="1:14" ht="21" x14ac:dyDescent="0.25">
      <c r="B27" s="20">
        <v>1</v>
      </c>
      <c r="C27" s="12" t="s">
        <v>24</v>
      </c>
      <c r="D27" s="48">
        <v>34012.879999999997</v>
      </c>
      <c r="E27" s="48">
        <v>4505.68</v>
      </c>
      <c r="F27" s="48">
        <v>3922.78</v>
      </c>
      <c r="G27" s="29"/>
    </row>
    <row r="28" spans="1:14" ht="15.75" x14ac:dyDescent="0.25">
      <c r="B28" s="60">
        <v>2</v>
      </c>
      <c r="C28" s="12" t="s">
        <v>25</v>
      </c>
      <c r="D28" s="61">
        <f>3434.85*9.96*12</f>
        <v>410533.272</v>
      </c>
      <c r="E28" s="61">
        <f>3434.85*1.33*12</f>
        <v>54820.206000000006</v>
      </c>
      <c r="F28" s="61">
        <f>3434.85*1.16*9-1542.64</f>
        <v>34317.193999999996</v>
      </c>
      <c r="G28" s="62"/>
    </row>
    <row r="29" spans="1:14" ht="15.75" x14ac:dyDescent="0.25">
      <c r="B29" s="60"/>
      <c r="C29" s="12" t="s">
        <v>26</v>
      </c>
      <c r="D29" s="61"/>
      <c r="E29" s="61"/>
      <c r="F29" s="61"/>
      <c r="G29" s="62"/>
    </row>
    <row r="30" spans="1:14" ht="31.5" x14ac:dyDescent="0.25">
      <c r="B30" s="60">
        <v>3</v>
      </c>
      <c r="C30" s="12" t="s">
        <v>27</v>
      </c>
      <c r="D30" s="61">
        <v>422486.9</v>
      </c>
      <c r="E30" s="61">
        <v>56380.39</v>
      </c>
      <c r="F30" s="61">
        <v>37700.26</v>
      </c>
      <c r="G30" s="62"/>
    </row>
    <row r="31" spans="1:14" x14ac:dyDescent="0.25">
      <c r="B31" s="60"/>
      <c r="C31" s="13" t="s">
        <v>28</v>
      </c>
      <c r="D31" s="61"/>
      <c r="E31" s="61"/>
      <c r="F31" s="61"/>
      <c r="G31" s="62"/>
    </row>
    <row r="32" spans="1:14" ht="25.5" x14ac:dyDescent="0.25">
      <c r="B32" s="60">
        <v>4</v>
      </c>
      <c r="C32" s="13" t="s">
        <v>29</v>
      </c>
      <c r="D32" s="63">
        <f>D27+D28-D30</f>
        <v>22059.251999999979</v>
      </c>
      <c r="E32" s="63">
        <f t="shared" ref="E32:F32" si="0">E27+E28-E30</f>
        <v>2945.4960000000065</v>
      </c>
      <c r="F32" s="63">
        <f t="shared" si="0"/>
        <v>539.71399999999267</v>
      </c>
      <c r="G32" s="62"/>
    </row>
    <row r="33" spans="2:7" ht="15" customHeight="1" x14ac:dyDescent="0.25">
      <c r="B33" s="60"/>
      <c r="C33" s="13" t="s">
        <v>30</v>
      </c>
      <c r="D33" s="63"/>
      <c r="E33" s="63"/>
      <c r="F33" s="63"/>
      <c r="G33" s="62"/>
    </row>
    <row r="34" spans="2:7" ht="15.75" x14ac:dyDescent="0.25">
      <c r="B34" s="3"/>
    </row>
    <row r="35" spans="2:7" ht="15.75" x14ac:dyDescent="0.25">
      <c r="B35" s="3"/>
    </row>
    <row r="36" spans="2:7" ht="15.75" x14ac:dyDescent="0.25">
      <c r="B36" s="3"/>
    </row>
    <row r="37" spans="2:7" ht="15.75" x14ac:dyDescent="0.25">
      <c r="B37" s="3"/>
    </row>
    <row r="38" spans="2:7" ht="15.75" x14ac:dyDescent="0.25">
      <c r="B38" s="3"/>
    </row>
    <row r="39" spans="2:7" ht="21.75" x14ac:dyDescent="0.3">
      <c r="B39" s="7" t="s">
        <v>74</v>
      </c>
    </row>
    <row r="40" spans="2:7" ht="37.5" customHeight="1" x14ac:dyDescent="0.25">
      <c r="B40" s="54" t="s">
        <v>31</v>
      </c>
      <c r="C40" s="16" t="s">
        <v>32</v>
      </c>
      <c r="D40" s="17" t="s">
        <v>34</v>
      </c>
      <c r="E40" s="54" t="s">
        <v>36</v>
      </c>
      <c r="F40" s="54"/>
    </row>
    <row r="41" spans="2:7" ht="91.5" customHeight="1" x14ac:dyDescent="0.25">
      <c r="B41" s="54"/>
      <c r="C41" s="16" t="s">
        <v>33</v>
      </c>
      <c r="D41" s="17" t="s">
        <v>35</v>
      </c>
      <c r="E41" s="54"/>
      <c r="F41" s="54"/>
    </row>
    <row r="42" spans="2:7" ht="18.75" x14ac:dyDescent="0.25">
      <c r="B42" s="17">
        <v>1</v>
      </c>
      <c r="C42" s="17">
        <v>2</v>
      </c>
      <c r="D42" s="17">
        <v>3</v>
      </c>
      <c r="E42" s="54">
        <v>4</v>
      </c>
      <c r="F42" s="54"/>
    </row>
    <row r="43" spans="2:7" ht="33" customHeight="1" x14ac:dyDescent="0.25">
      <c r="B43" s="17">
        <v>1</v>
      </c>
      <c r="C43" s="16" t="s">
        <v>37</v>
      </c>
      <c r="D43" s="42" t="s">
        <v>88</v>
      </c>
      <c r="E43" s="54" t="s">
        <v>43</v>
      </c>
      <c r="F43" s="54"/>
    </row>
    <row r="44" spans="2:7" ht="21.75" customHeight="1" x14ac:dyDescent="0.25">
      <c r="B44" s="17">
        <v>2</v>
      </c>
      <c r="C44" s="16" t="s">
        <v>39</v>
      </c>
      <c r="D44" s="17" t="s">
        <v>40</v>
      </c>
      <c r="E44" s="54" t="s">
        <v>38</v>
      </c>
      <c r="F44" s="54"/>
    </row>
    <row r="45" spans="2:7" ht="20.25" customHeight="1" x14ac:dyDescent="0.25">
      <c r="B45" s="17">
        <v>3</v>
      </c>
      <c r="C45" s="16" t="s">
        <v>41</v>
      </c>
      <c r="D45" s="17" t="s">
        <v>42</v>
      </c>
      <c r="E45" s="54" t="s">
        <v>43</v>
      </c>
      <c r="F45" s="54"/>
    </row>
    <row r="46" spans="2:7" ht="22.5" customHeight="1" x14ac:dyDescent="0.25">
      <c r="B46" s="17">
        <v>4</v>
      </c>
      <c r="C46" s="16" t="s">
        <v>44</v>
      </c>
      <c r="D46" s="17" t="s">
        <v>45</v>
      </c>
      <c r="E46" s="54" t="s">
        <v>43</v>
      </c>
      <c r="F46" s="54"/>
    </row>
    <row r="47" spans="2:7" ht="18.75" x14ac:dyDescent="0.25">
      <c r="B47" s="17">
        <v>5</v>
      </c>
      <c r="C47" s="16" t="s">
        <v>46</v>
      </c>
      <c r="D47" s="17"/>
      <c r="E47" s="54"/>
      <c r="F47" s="54"/>
    </row>
    <row r="48" spans="2:7" ht="47.25" customHeight="1" x14ac:dyDescent="0.25">
      <c r="B48" s="25">
        <v>5.0999999999999996</v>
      </c>
      <c r="C48" s="16" t="s">
        <v>47</v>
      </c>
      <c r="D48" s="17" t="s">
        <v>48</v>
      </c>
      <c r="E48" s="54" t="s">
        <v>43</v>
      </c>
      <c r="F48" s="54"/>
    </row>
    <row r="49" spans="1:6" ht="37.5" x14ac:dyDescent="0.25">
      <c r="B49" s="25">
        <v>5.2</v>
      </c>
      <c r="C49" s="16" t="s">
        <v>49</v>
      </c>
      <c r="D49" s="17" t="s">
        <v>80</v>
      </c>
      <c r="E49" s="54" t="s">
        <v>43</v>
      </c>
      <c r="F49" s="54"/>
    </row>
    <row r="50" spans="1:6" ht="18.75" x14ac:dyDescent="0.25">
      <c r="B50" s="32"/>
      <c r="C50" s="33"/>
      <c r="D50" s="34"/>
      <c r="E50" s="34"/>
      <c r="F50" s="34"/>
    </row>
    <row r="51" spans="1:6" ht="18.75" x14ac:dyDescent="0.25">
      <c r="A51" s="5"/>
      <c r="B51" s="4" t="s">
        <v>83</v>
      </c>
    </row>
    <row r="52" spans="1:6" ht="19.5" customHeight="1" x14ac:dyDescent="0.25">
      <c r="B52" s="25">
        <v>6.1</v>
      </c>
      <c r="C52" s="16" t="s">
        <v>50</v>
      </c>
      <c r="D52" s="17"/>
      <c r="E52" s="38" t="s">
        <v>43</v>
      </c>
    </row>
    <row r="53" spans="1:6" ht="52.5" customHeight="1" x14ac:dyDescent="0.25">
      <c r="B53" s="25">
        <v>6.2</v>
      </c>
      <c r="C53" s="16" t="s">
        <v>51</v>
      </c>
      <c r="D53" s="17"/>
      <c r="E53" s="43" t="s">
        <v>38</v>
      </c>
    </row>
    <row r="54" spans="1:6" ht="49.5" customHeight="1" x14ac:dyDescent="0.25">
      <c r="B54" s="25">
        <v>6.3</v>
      </c>
      <c r="C54" s="16" t="s">
        <v>52</v>
      </c>
      <c r="D54" s="17" t="s">
        <v>9</v>
      </c>
      <c r="E54" s="43" t="s">
        <v>38</v>
      </c>
    </row>
    <row r="55" spans="1:6" ht="15" customHeight="1" x14ac:dyDescent="0.25">
      <c r="B55" s="25">
        <v>6.4</v>
      </c>
      <c r="C55" s="16" t="s">
        <v>53</v>
      </c>
      <c r="D55" s="17"/>
      <c r="E55" s="38" t="s">
        <v>43</v>
      </c>
    </row>
    <row r="56" spans="1:6" ht="15" customHeight="1" x14ac:dyDescent="0.25">
      <c r="B56" s="25">
        <v>6.5</v>
      </c>
      <c r="C56" s="16" t="s">
        <v>54</v>
      </c>
      <c r="D56" s="17"/>
      <c r="E56" s="38" t="s">
        <v>43</v>
      </c>
    </row>
    <row r="57" spans="1:6" ht="50.25" customHeight="1" x14ac:dyDescent="0.25">
      <c r="B57" s="25">
        <v>6.6</v>
      </c>
      <c r="C57" s="16" t="s">
        <v>55</v>
      </c>
      <c r="D57" s="17"/>
      <c r="E57" s="42" t="s">
        <v>38</v>
      </c>
    </row>
    <row r="58" spans="1:6" ht="37.5" x14ac:dyDescent="0.25">
      <c r="B58" s="17"/>
      <c r="C58" s="16" t="s">
        <v>56</v>
      </c>
      <c r="D58" s="42" t="s">
        <v>89</v>
      </c>
      <c r="E58" s="38" t="s">
        <v>43</v>
      </c>
    </row>
    <row r="59" spans="1:6" ht="18.75" x14ac:dyDescent="0.25">
      <c r="B59" s="34"/>
      <c r="C59" s="33"/>
      <c r="D59" s="34"/>
      <c r="E59" s="34"/>
    </row>
    <row r="60" spans="1:6" ht="18.75" x14ac:dyDescent="0.25">
      <c r="B60" s="34"/>
      <c r="C60" s="33"/>
      <c r="D60" s="34"/>
      <c r="E60" s="34"/>
    </row>
    <row r="61" spans="1:6" ht="18.75" x14ac:dyDescent="0.25">
      <c r="B61" s="34"/>
      <c r="C61" s="33"/>
      <c r="D61" s="34"/>
      <c r="E61" s="34"/>
    </row>
    <row r="62" spans="1:6" ht="18.75" x14ac:dyDescent="0.25">
      <c r="B62" s="34"/>
      <c r="C62" s="33"/>
      <c r="D62" s="34"/>
      <c r="E62" s="34"/>
    </row>
    <row r="63" spans="1:6" ht="18.75" x14ac:dyDescent="0.25">
      <c r="B63" s="34"/>
      <c r="C63" s="33"/>
      <c r="D63" s="34"/>
      <c r="E63" s="34"/>
    </row>
    <row r="64" spans="1:6" ht="18.75" x14ac:dyDescent="0.25">
      <c r="B64" s="34"/>
      <c r="C64" s="33"/>
      <c r="D64" s="34"/>
      <c r="E64" s="34"/>
    </row>
    <row r="65" spans="1:9" ht="18.75" x14ac:dyDescent="0.25">
      <c r="B65" s="34"/>
      <c r="C65" s="33"/>
      <c r="D65" s="34"/>
      <c r="E65" s="34"/>
    </row>
    <row r="66" spans="1:9" ht="18.75" x14ac:dyDescent="0.25">
      <c r="B66" s="34"/>
      <c r="C66" s="33"/>
      <c r="D66" s="34"/>
      <c r="E66" s="34"/>
    </row>
    <row r="67" spans="1:9" ht="18.75" x14ac:dyDescent="0.25">
      <c r="B67" s="34"/>
      <c r="C67" s="33"/>
      <c r="D67" s="34"/>
      <c r="E67" s="34"/>
    </row>
    <row r="68" spans="1:9" ht="18.75" x14ac:dyDescent="0.25">
      <c r="B68" s="34"/>
      <c r="C68" s="33"/>
      <c r="D68" s="34"/>
      <c r="E68" s="34"/>
    </row>
    <row r="69" spans="1:9" ht="18.75" x14ac:dyDescent="0.25">
      <c r="B69" s="34"/>
      <c r="C69" s="33"/>
      <c r="D69" s="34"/>
      <c r="E69" s="34"/>
    </row>
    <row r="70" spans="1:9" ht="16.5" x14ac:dyDescent="0.25">
      <c r="B70" s="22"/>
    </row>
    <row r="71" spans="1:9" ht="15.75" x14ac:dyDescent="0.25">
      <c r="B71" s="3" t="s">
        <v>57</v>
      </c>
    </row>
    <row r="72" spans="1:9" ht="15.75" x14ac:dyDescent="0.25">
      <c r="B72" s="3"/>
    </row>
    <row r="73" spans="1:9" ht="15.75" x14ac:dyDescent="0.25">
      <c r="A73" s="45"/>
      <c r="B73" s="46" t="s">
        <v>76</v>
      </c>
      <c r="C73" s="45"/>
      <c r="D73" s="47"/>
      <c r="E73" s="47"/>
      <c r="F73" s="45"/>
    </row>
    <row r="74" spans="1:9" x14ac:dyDescent="0.25">
      <c r="A74" s="45"/>
      <c r="B74" s="47" t="s">
        <v>77</v>
      </c>
      <c r="C74" s="45"/>
      <c r="D74" s="47"/>
      <c r="E74" s="47"/>
      <c r="F74" s="45"/>
    </row>
    <row r="75" spans="1:9" ht="15.75" x14ac:dyDescent="0.25">
      <c r="B75" s="23"/>
    </row>
    <row r="76" spans="1:9" ht="51" x14ac:dyDescent="0.25">
      <c r="B76" s="55" t="s">
        <v>58</v>
      </c>
      <c r="C76" s="59" t="s">
        <v>59</v>
      </c>
      <c r="D76" s="59" t="s">
        <v>60</v>
      </c>
      <c r="E76" s="59"/>
      <c r="F76" s="50" t="s">
        <v>92</v>
      </c>
      <c r="G76" s="50" t="s">
        <v>91</v>
      </c>
      <c r="H76" s="50" t="s">
        <v>78</v>
      </c>
      <c r="I76" s="50" t="s">
        <v>93</v>
      </c>
    </row>
    <row r="77" spans="1:9" ht="38.25" x14ac:dyDescent="0.25">
      <c r="B77" s="55"/>
      <c r="C77" s="59"/>
      <c r="D77" s="59"/>
      <c r="E77" s="59"/>
      <c r="F77" s="50" t="s">
        <v>61</v>
      </c>
      <c r="G77" s="50" t="s">
        <v>61</v>
      </c>
      <c r="H77" s="50" t="s">
        <v>61</v>
      </c>
      <c r="I77" s="50" t="s">
        <v>61</v>
      </c>
    </row>
    <row r="78" spans="1:9" ht="38.25" x14ac:dyDescent="0.25">
      <c r="B78" s="55"/>
      <c r="C78" s="59"/>
      <c r="D78" s="59"/>
      <c r="E78" s="59"/>
      <c r="F78" s="50" t="s">
        <v>62</v>
      </c>
      <c r="G78" s="50" t="s">
        <v>62</v>
      </c>
      <c r="H78" s="50" t="s">
        <v>62</v>
      </c>
      <c r="I78" s="50" t="s">
        <v>62</v>
      </c>
    </row>
    <row r="79" spans="1:9" ht="15.75" customHeight="1" x14ac:dyDescent="0.25">
      <c r="B79" s="55"/>
      <c r="C79" s="59"/>
      <c r="D79" s="49" t="s">
        <v>63</v>
      </c>
      <c r="E79" s="49" t="s">
        <v>64</v>
      </c>
      <c r="F79" s="49"/>
      <c r="G79" s="26"/>
      <c r="H79" s="50"/>
      <c r="I79" s="50"/>
    </row>
    <row r="80" spans="1:9" x14ac:dyDescent="0.25">
      <c r="B80" s="49">
        <v>1</v>
      </c>
      <c r="C80" s="49">
        <v>2</v>
      </c>
      <c r="D80" s="49">
        <v>3</v>
      </c>
      <c r="E80" s="49">
        <v>4</v>
      </c>
      <c r="F80" s="49">
        <v>5</v>
      </c>
      <c r="G80" s="49">
        <v>6</v>
      </c>
      <c r="H80" s="49">
        <v>7</v>
      </c>
      <c r="I80" s="49">
        <v>8</v>
      </c>
    </row>
    <row r="81" spans="1:9" x14ac:dyDescent="0.25">
      <c r="B81" s="55">
        <v>1</v>
      </c>
      <c r="C81" s="50" t="s">
        <v>65</v>
      </c>
      <c r="D81" s="56">
        <f>[1]ИТОГ!$K$9</f>
        <v>21845.646000000001</v>
      </c>
      <c r="E81" s="57">
        <f>[1]ИТОГ!$L$9</f>
        <v>38642.557141916688</v>
      </c>
      <c r="F81" s="51">
        <f>E81-D81</f>
        <v>16796.911141916687</v>
      </c>
      <c r="G81" s="51">
        <v>17320.193999999996</v>
      </c>
      <c r="H81" s="51">
        <v>13602</v>
      </c>
      <c r="I81" s="51">
        <f>F81+G81+H81</f>
        <v>47719.105141916683</v>
      </c>
    </row>
    <row r="82" spans="1:9" ht="25.5" x14ac:dyDescent="0.25">
      <c r="B82" s="55"/>
      <c r="C82" s="50" t="s">
        <v>66</v>
      </c>
      <c r="D82" s="56"/>
      <c r="E82" s="57"/>
      <c r="F82" s="51"/>
      <c r="G82" s="51"/>
      <c r="H82" s="51"/>
      <c r="I82" s="51"/>
    </row>
    <row r="83" spans="1:9" ht="25.5" x14ac:dyDescent="0.25">
      <c r="B83" s="55">
        <v>2</v>
      </c>
      <c r="C83" s="50" t="s">
        <v>67</v>
      </c>
      <c r="D83" s="56">
        <f>[1]ИТОГ!$F$9</f>
        <v>93153.131999999998</v>
      </c>
      <c r="E83" s="57">
        <f>[1]ИТОГ!$G$9</f>
        <v>141005.5</v>
      </c>
      <c r="F83" s="51">
        <f>E83-D83</f>
        <v>47852.368000000002</v>
      </c>
      <c r="G83" s="51">
        <v>105495.868</v>
      </c>
      <c r="H83" s="51">
        <v>18576</v>
      </c>
      <c r="I83" s="51">
        <f>F83+G83+H83</f>
        <v>171924.236</v>
      </c>
    </row>
    <row r="84" spans="1:9" x14ac:dyDescent="0.25">
      <c r="B84" s="55"/>
      <c r="C84" s="50" t="s">
        <v>68</v>
      </c>
      <c r="D84" s="56"/>
      <c r="E84" s="57"/>
      <c r="F84" s="51"/>
      <c r="G84" s="51"/>
      <c r="H84" s="51"/>
      <c r="I84" s="51"/>
    </row>
    <row r="85" spans="1:9" ht="51" x14ac:dyDescent="0.25">
      <c r="B85" s="49">
        <v>3</v>
      </c>
      <c r="C85" s="50" t="s">
        <v>69</v>
      </c>
      <c r="D85" s="51">
        <f>[1]ИТОГ!$H$9</f>
        <v>295534.49400000001</v>
      </c>
      <c r="E85" s="52">
        <f>[1]ИТОГ!$I$9</f>
        <v>352092.36590490199</v>
      </c>
      <c r="F85" s="51">
        <f>E85-D85</f>
        <v>56557.871904901986</v>
      </c>
      <c r="G85" s="51">
        <v>-44352.23855999994</v>
      </c>
      <c r="H85" s="51">
        <v>-46482</v>
      </c>
      <c r="I85" s="51">
        <f>F85+G85+H85</f>
        <v>-34276.366655097954</v>
      </c>
    </row>
    <row r="86" spans="1:9" x14ac:dyDescent="0.25">
      <c r="B86" s="55">
        <v>4</v>
      </c>
      <c r="C86" s="50" t="s">
        <v>70</v>
      </c>
      <c r="D86" s="56">
        <f>[1]ИТОГ!$M$9</f>
        <v>46270.471999999994</v>
      </c>
      <c r="E86" s="57">
        <f>[1]ИТОГ!$N$9</f>
        <v>46270.471999999994</v>
      </c>
      <c r="F86" s="51">
        <f>E86-D86</f>
        <v>0</v>
      </c>
      <c r="G86" s="51">
        <v>0</v>
      </c>
      <c r="H86" s="51">
        <v>0</v>
      </c>
      <c r="I86" s="51">
        <f>F86+G86+H86</f>
        <v>0</v>
      </c>
    </row>
    <row r="87" spans="1:9" x14ac:dyDescent="0.25">
      <c r="B87" s="55"/>
      <c r="C87" s="50" t="s">
        <v>71</v>
      </c>
      <c r="D87" s="56"/>
      <c r="E87" s="57"/>
      <c r="F87" s="51"/>
      <c r="G87" s="51"/>
      <c r="H87" s="51"/>
      <c r="I87" s="51"/>
    </row>
    <row r="88" spans="1:9" ht="25.5" x14ac:dyDescent="0.25">
      <c r="B88" s="49">
        <v>5</v>
      </c>
      <c r="C88" s="50" t="s">
        <v>72</v>
      </c>
      <c r="D88" s="51">
        <f>[1]ИТОГ!$O$9</f>
        <v>54820.206000000006</v>
      </c>
      <c r="E88" s="52">
        <f>[1]ИТОГ!$P$9</f>
        <v>54820.206000000006</v>
      </c>
      <c r="F88" s="51">
        <f>E88-D88</f>
        <v>0</v>
      </c>
      <c r="G88" s="51">
        <v>0</v>
      </c>
      <c r="H88" s="51">
        <v>0</v>
      </c>
      <c r="I88" s="51">
        <f>F88+G88+H88</f>
        <v>0</v>
      </c>
    </row>
    <row r="89" spans="1:9" x14ac:dyDescent="0.25">
      <c r="B89" s="49">
        <v>6</v>
      </c>
      <c r="C89" s="50" t="s">
        <v>73</v>
      </c>
      <c r="D89" s="53">
        <f>SUM(D81:D88)</f>
        <v>511623.95</v>
      </c>
      <c r="E89" s="53">
        <f t="shared" ref="E89:H89" si="1">SUM(E81:E88)</f>
        <v>632831.10104681866</v>
      </c>
      <c r="F89" s="53">
        <f t="shared" si="1"/>
        <v>121207.15104681868</v>
      </c>
      <c r="G89" s="53">
        <f t="shared" si="1"/>
        <v>78463.823440000066</v>
      </c>
      <c r="H89" s="53">
        <f t="shared" si="1"/>
        <v>-14304</v>
      </c>
      <c r="I89" s="53">
        <f>SUM(I81:I88)</f>
        <v>185366.97448681874</v>
      </c>
    </row>
    <row r="90" spans="1:9" x14ac:dyDescent="0.25">
      <c r="B90" s="24"/>
      <c r="G90" s="44"/>
    </row>
    <row r="92" spans="1:9" x14ac:dyDescent="0.25">
      <c r="A92" t="s">
        <v>84</v>
      </c>
    </row>
    <row r="93" spans="1:9" x14ac:dyDescent="0.25">
      <c r="A93" t="s">
        <v>85</v>
      </c>
    </row>
    <row r="94" spans="1:9" x14ac:dyDescent="0.25">
      <c r="A94" t="s">
        <v>86</v>
      </c>
    </row>
  </sheetData>
  <mergeCells count="52">
    <mergeCell ref="C8:C9"/>
    <mergeCell ref="D8:D9"/>
    <mergeCell ref="E8:E9"/>
    <mergeCell ref="B12:B13"/>
    <mergeCell ref="D12:D13"/>
    <mergeCell ref="E12:E13"/>
    <mergeCell ref="D22:F22"/>
    <mergeCell ref="B23:B25"/>
    <mergeCell ref="C23:C25"/>
    <mergeCell ref="D23:D25"/>
    <mergeCell ref="E23:E25"/>
    <mergeCell ref="F23:F25"/>
    <mergeCell ref="G23:G25"/>
    <mergeCell ref="B26:C26"/>
    <mergeCell ref="B28:B29"/>
    <mergeCell ref="D28:D29"/>
    <mergeCell ref="E28:E29"/>
    <mergeCell ref="F28:F29"/>
    <mergeCell ref="G28:G29"/>
    <mergeCell ref="F30:F31"/>
    <mergeCell ref="B83:B84"/>
    <mergeCell ref="D83:D84"/>
    <mergeCell ref="E83:E84"/>
    <mergeCell ref="G30:G31"/>
    <mergeCell ref="B32:B33"/>
    <mergeCell ref="D32:D33"/>
    <mergeCell ref="E32:E33"/>
    <mergeCell ref="F32:F33"/>
    <mergeCell ref="G32:G33"/>
    <mergeCell ref="B86:B87"/>
    <mergeCell ref="D86:D87"/>
    <mergeCell ref="E86:E87"/>
    <mergeCell ref="B19:G19"/>
    <mergeCell ref="B81:B82"/>
    <mergeCell ref="D81:D82"/>
    <mergeCell ref="E81:E82"/>
    <mergeCell ref="B40:B41"/>
    <mergeCell ref="B76:B79"/>
    <mergeCell ref="C76:C79"/>
    <mergeCell ref="D76:E78"/>
    <mergeCell ref="E46:F46"/>
    <mergeCell ref="E48:F48"/>
    <mergeCell ref="B30:B31"/>
    <mergeCell ref="D30:D31"/>
    <mergeCell ref="E30:E31"/>
    <mergeCell ref="E47:F47"/>
    <mergeCell ref="E49:F49"/>
    <mergeCell ref="E40:F41"/>
    <mergeCell ref="E42:F42"/>
    <mergeCell ref="E43:F43"/>
    <mergeCell ref="E45:F45"/>
    <mergeCell ref="E44:F44"/>
  </mergeCells>
  <pageMargins left="0.70866141732283472" right="0.70866141732283472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2014-03-24T12:14:25Z</dcterms:modified>
</cp:coreProperties>
</file>